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VZG\Skupštine\2017\radna\"/>
    </mc:Choice>
  </mc:AlternateContent>
  <bookViews>
    <workbookView xWindow="0" yWindow="0" windowWidth="20730" windowHeight="11760" tabRatio="604"/>
  </bookViews>
  <sheets>
    <sheet name="Plan prihoda i rashoda" sheetId="16" r:id="rId1"/>
    <sheet name="Plan aktivnosti-projekt" sheetId="19" r:id="rId2"/>
    <sheet name="Plan analitika " sheetId="23" r:id="rId3"/>
    <sheet name="Plan novčanih tijekova" sheetId="22" r:id="rId4"/>
  </sheets>
  <definedNames>
    <definedName name="_xlnm.Print_Area" localSheetId="1">'Plan aktivnosti-projekt'!$A$1:$F$106</definedName>
    <definedName name="_xlnm.Print_Area" localSheetId="2">'Plan analitika '!$A$1:$L$104</definedName>
    <definedName name="_xlnm.Print_Area" localSheetId="3">'Plan novčanih tijekova'!$A$1:$D$32</definedName>
    <definedName name="_xlnm.Print_Area" localSheetId="0">'Plan prihoda i rashoda'!$A$1:$F$156</definedName>
  </definedNames>
  <calcPr calcId="152511"/>
</workbook>
</file>

<file path=xl/calcChain.xml><?xml version="1.0" encoding="utf-8"?>
<calcChain xmlns="http://schemas.openxmlformats.org/spreadsheetml/2006/main">
  <c r="E60" i="16" l="1"/>
  <c r="E67" i="16"/>
  <c r="E75" i="16"/>
  <c r="E88" i="16"/>
  <c r="E114" i="16"/>
  <c r="E31" i="16"/>
  <c r="F31" i="16" s="1"/>
  <c r="E21" i="16"/>
  <c r="E20" i="16" s="1"/>
  <c r="D25" i="16"/>
  <c r="F32" i="16"/>
  <c r="D30" i="16"/>
  <c r="D31" i="16"/>
  <c r="E30" i="16" l="1"/>
  <c r="F30" i="16" s="1"/>
  <c r="D112" i="16"/>
  <c r="F115" i="16"/>
  <c r="D114" i="16"/>
  <c r="F68" i="16"/>
  <c r="F67" i="16"/>
  <c r="D67" i="16"/>
  <c r="D19" i="16"/>
  <c r="E100" i="16" l="1"/>
  <c r="E98" i="16" s="1"/>
  <c r="D26" i="16"/>
  <c r="E135" i="16"/>
  <c r="E134" i="16" s="1"/>
  <c r="E133" i="16" s="1"/>
  <c r="D135" i="16"/>
  <c r="F138" i="16"/>
  <c r="F137" i="16"/>
  <c r="F136" i="16"/>
  <c r="E86" i="16"/>
  <c r="D86" i="16"/>
  <c r="E117" i="16"/>
  <c r="F141" i="16"/>
  <c r="F140" i="16"/>
  <c r="F139" i="16"/>
  <c r="E126" i="16"/>
  <c r="E120" i="16" s="1"/>
  <c r="E119" i="16" s="1"/>
  <c r="F127" i="16"/>
  <c r="F118" i="16"/>
  <c r="D117" i="16"/>
  <c r="E110" i="16"/>
  <c r="E109" i="16" s="1"/>
  <c r="D110" i="16"/>
  <c r="F111" i="16"/>
  <c r="D92" i="16"/>
  <c r="F96" i="16"/>
  <c r="F97" i="16"/>
  <c r="E92" i="16"/>
  <c r="E81" i="16"/>
  <c r="E73" i="16"/>
  <c r="E71" i="16"/>
  <c r="E69" i="16"/>
  <c r="E55" i="16"/>
  <c r="F108" i="16"/>
  <c r="F107" i="16"/>
  <c r="F106" i="16"/>
  <c r="F105" i="16"/>
  <c r="F104" i="16"/>
  <c r="F103" i="16"/>
  <c r="F102" i="16"/>
  <c r="F101" i="16"/>
  <c r="F99" i="16"/>
  <c r="D100" i="16"/>
  <c r="F95" i="16"/>
  <c r="F94" i="16"/>
  <c r="F93" i="16"/>
  <c r="F90" i="16"/>
  <c r="F89" i="16"/>
  <c r="F87" i="16"/>
  <c r="F85" i="16"/>
  <c r="F84" i="16"/>
  <c r="F83" i="16"/>
  <c r="F82" i="16"/>
  <c r="F79" i="16"/>
  <c r="F78" i="16"/>
  <c r="F77" i="16"/>
  <c r="F76" i="16"/>
  <c r="F74" i="16"/>
  <c r="F72" i="16"/>
  <c r="F70" i="16"/>
  <c r="F66" i="16"/>
  <c r="F65" i="16"/>
  <c r="F63" i="16"/>
  <c r="F62" i="16"/>
  <c r="F61" i="16"/>
  <c r="F59" i="16"/>
  <c r="F58" i="16"/>
  <c r="F57" i="16"/>
  <c r="F56" i="16"/>
  <c r="F51" i="16"/>
  <c r="F50" i="16"/>
  <c r="E64" i="16"/>
  <c r="F64" i="16" s="1"/>
  <c r="D88" i="16"/>
  <c r="D81" i="16"/>
  <c r="D75" i="16"/>
  <c r="D69" i="16"/>
  <c r="D73" i="16"/>
  <c r="D71" i="16"/>
  <c r="D64" i="16"/>
  <c r="D60" i="16"/>
  <c r="D55" i="16"/>
  <c r="D52" i="16"/>
  <c r="E49" i="16"/>
  <c r="E47" i="16" s="1"/>
  <c r="D49" i="16"/>
  <c r="D47" i="16" s="1"/>
  <c r="F28" i="16"/>
  <c r="F27" i="16"/>
  <c r="E26" i="16"/>
  <c r="E25" i="16" s="1"/>
  <c r="F15" i="16"/>
  <c r="F14" i="16"/>
  <c r="E13" i="16"/>
  <c r="E12" i="16" s="1"/>
  <c r="D13" i="16"/>
  <c r="D12" i="16" s="1"/>
  <c r="D7" i="16"/>
  <c r="D6" i="16" s="1"/>
  <c r="F9" i="16"/>
  <c r="F8" i="16"/>
  <c r="E7" i="16"/>
  <c r="E6" i="16" s="1"/>
  <c r="D10" i="16"/>
  <c r="E10" i="16"/>
  <c r="F11" i="16"/>
  <c r="D94" i="23"/>
  <c r="L93" i="23"/>
  <c r="K93" i="23"/>
  <c r="J93" i="23"/>
  <c r="I93" i="23"/>
  <c r="H93" i="23"/>
  <c r="G93" i="23"/>
  <c r="F93" i="23"/>
  <c r="E93" i="23"/>
  <c r="D92" i="23"/>
  <c r="D91" i="23"/>
  <c r="L90" i="23"/>
  <c r="K90" i="23"/>
  <c r="J90" i="23"/>
  <c r="I90" i="23"/>
  <c r="H90" i="23"/>
  <c r="G90" i="23"/>
  <c r="F90" i="23"/>
  <c r="E90" i="23"/>
  <c r="D90" i="23" s="1"/>
  <c r="D89" i="23"/>
  <c r="D88" i="23"/>
  <c r="L87" i="23"/>
  <c r="K87" i="23"/>
  <c r="J87" i="23"/>
  <c r="I87" i="23"/>
  <c r="H87" i="23"/>
  <c r="G87" i="23"/>
  <c r="F87" i="23"/>
  <c r="E87" i="23"/>
  <c r="D86" i="23"/>
  <c r="D85" i="23"/>
  <c r="D84" i="23"/>
  <c r="L83" i="23"/>
  <c r="K83" i="23"/>
  <c r="J83" i="23"/>
  <c r="I83" i="23"/>
  <c r="H83" i="23"/>
  <c r="G83" i="23"/>
  <c r="F83" i="23"/>
  <c r="D83" i="23" s="1"/>
  <c r="E83" i="23"/>
  <c r="D82" i="23"/>
  <c r="L81" i="23"/>
  <c r="L95" i="23" s="1"/>
  <c r="K81" i="23"/>
  <c r="J81" i="23"/>
  <c r="I81" i="23"/>
  <c r="H81" i="23"/>
  <c r="G81" i="23"/>
  <c r="D81" i="23" s="1"/>
  <c r="F81" i="23"/>
  <c r="E81" i="23"/>
  <c r="D80" i="23"/>
  <c r="D79" i="23"/>
  <c r="D78" i="23"/>
  <c r="D77" i="23"/>
  <c r="D76" i="23"/>
  <c r="D75" i="23"/>
  <c r="D74" i="23"/>
  <c r="L73" i="23"/>
  <c r="K73" i="23"/>
  <c r="J73" i="23"/>
  <c r="J95" i="23" s="1"/>
  <c r="I73" i="23"/>
  <c r="H73" i="23"/>
  <c r="G73" i="23"/>
  <c r="F73" i="23"/>
  <c r="E73" i="23"/>
  <c r="D72" i="23"/>
  <c r="D71" i="23"/>
  <c r="D70" i="23"/>
  <c r="L69" i="23"/>
  <c r="K69" i="23"/>
  <c r="J69" i="23"/>
  <c r="I69" i="23"/>
  <c r="I95" i="23" s="1"/>
  <c r="H69" i="23"/>
  <c r="G69" i="23"/>
  <c r="F69" i="23"/>
  <c r="F95" i="23" s="1"/>
  <c r="E69" i="23"/>
  <c r="D69" i="23" s="1"/>
  <c r="D60" i="23"/>
  <c r="L59" i="23"/>
  <c r="K59" i="23"/>
  <c r="J59" i="23"/>
  <c r="I59" i="23"/>
  <c r="H59" i="23"/>
  <c r="G59" i="23"/>
  <c r="F59" i="23"/>
  <c r="D59" i="23" s="1"/>
  <c r="E59" i="23"/>
  <c r="D58" i="23"/>
  <c r="D57" i="23"/>
  <c r="L56" i="23"/>
  <c r="K56" i="23"/>
  <c r="J56" i="23"/>
  <c r="I56" i="23"/>
  <c r="I61" i="23" s="1"/>
  <c r="H56" i="23"/>
  <c r="H61" i="23" s="1"/>
  <c r="G56" i="23"/>
  <c r="F56" i="23"/>
  <c r="E56" i="23"/>
  <c r="E61" i="23" s="1"/>
  <c r="D55" i="23"/>
  <c r="D54" i="23"/>
  <c r="L53" i="23"/>
  <c r="K53" i="23"/>
  <c r="J53" i="23"/>
  <c r="J61" i="23" s="1"/>
  <c r="I53" i="23"/>
  <c r="H53" i="23"/>
  <c r="G53" i="23"/>
  <c r="F53" i="23"/>
  <c r="D53" i="23" s="1"/>
  <c r="E53" i="23"/>
  <c r="D52" i="23"/>
  <c r="D51" i="23"/>
  <c r="D50" i="23"/>
  <c r="L49" i="23"/>
  <c r="K49" i="23"/>
  <c r="J49" i="23"/>
  <c r="I49" i="23"/>
  <c r="H49" i="23"/>
  <c r="G49" i="23"/>
  <c r="F49" i="23"/>
  <c r="D49" i="23" s="1"/>
  <c r="E49" i="23"/>
  <c r="D48" i="23"/>
  <c r="L47" i="23"/>
  <c r="K47" i="23"/>
  <c r="K61" i="23" s="1"/>
  <c r="J47" i="23"/>
  <c r="I47" i="23"/>
  <c r="H47" i="23"/>
  <c r="G47" i="23"/>
  <c r="F47" i="23"/>
  <c r="E47" i="23"/>
  <c r="D46" i="23"/>
  <c r="D45" i="23"/>
  <c r="D44" i="23"/>
  <c r="D43" i="23"/>
  <c r="D41" i="23"/>
  <c r="D40" i="23"/>
  <c r="D39" i="23"/>
  <c r="L38" i="23"/>
  <c r="K38" i="23"/>
  <c r="J38" i="23"/>
  <c r="I38" i="23"/>
  <c r="H38" i="23"/>
  <c r="G38" i="23"/>
  <c r="F38" i="23"/>
  <c r="E38" i="23"/>
  <c r="D37" i="23"/>
  <c r="D36" i="23"/>
  <c r="D35" i="23"/>
  <c r="L34" i="23"/>
  <c r="K34" i="23"/>
  <c r="J34" i="23"/>
  <c r="I34" i="23"/>
  <c r="H34" i="23"/>
  <c r="G34" i="23"/>
  <c r="F34" i="23"/>
  <c r="D34" i="23" s="1"/>
  <c r="E34" i="23"/>
  <c r="B31" i="22"/>
  <c r="D31" i="22" s="1"/>
  <c r="C29" i="22"/>
  <c r="B29" i="22"/>
  <c r="D30" i="22"/>
  <c r="D29" i="22"/>
  <c r="D27" i="22"/>
  <c r="C26" i="22"/>
  <c r="B26" i="22"/>
  <c r="D26" i="22" s="1"/>
  <c r="C24" i="22"/>
  <c r="B24" i="22"/>
  <c r="D19" i="22"/>
  <c r="D17" i="22" s="1"/>
  <c r="D20" i="22"/>
  <c r="D21" i="22"/>
  <c r="D22" i="22"/>
  <c r="D18" i="22"/>
  <c r="B17" i="22"/>
  <c r="B7" i="22"/>
  <c r="D25" i="22"/>
  <c r="D24" i="22" s="1"/>
  <c r="D6" i="22"/>
  <c r="C17" i="22"/>
  <c r="D16" i="22"/>
  <c r="D15" i="22"/>
  <c r="D13" i="22"/>
  <c r="D12" i="22"/>
  <c r="C7" i="22"/>
  <c r="F106" i="19"/>
  <c r="F105" i="19"/>
  <c r="E104" i="19"/>
  <c r="D104" i="19"/>
  <c r="E103" i="19"/>
  <c r="F102" i="19"/>
  <c r="F95" i="19"/>
  <c r="E94" i="19"/>
  <c r="D94" i="19"/>
  <c r="F94" i="19" s="1"/>
  <c r="F93" i="19"/>
  <c r="F92" i="19"/>
  <c r="E91" i="19"/>
  <c r="D91" i="19"/>
  <c r="F90" i="19"/>
  <c r="F89" i="19"/>
  <c r="E88" i="19"/>
  <c r="D88" i="19"/>
  <c r="F88" i="19"/>
  <c r="F87" i="19"/>
  <c r="F86" i="19"/>
  <c r="F85" i="19"/>
  <c r="E84" i="19"/>
  <c r="F84" i="19" s="1"/>
  <c r="D84" i="19"/>
  <c r="F83" i="19"/>
  <c r="E82" i="19"/>
  <c r="F82" i="19" s="1"/>
  <c r="D82" i="19"/>
  <c r="F81" i="19"/>
  <c r="F80" i="19"/>
  <c r="F79" i="19"/>
  <c r="F78" i="19"/>
  <c r="F77" i="19"/>
  <c r="F76" i="19"/>
  <c r="F75" i="19"/>
  <c r="E74" i="19"/>
  <c r="E96" i="19"/>
  <c r="E98" i="19" s="1"/>
  <c r="D74" i="19"/>
  <c r="F73" i="19"/>
  <c r="F72" i="19"/>
  <c r="F71" i="19"/>
  <c r="E70" i="19"/>
  <c r="D70" i="19"/>
  <c r="F70" i="19"/>
  <c r="D96" i="19"/>
  <c r="F61" i="19"/>
  <c r="E60" i="19"/>
  <c r="D60" i="19"/>
  <c r="F60" i="19" s="1"/>
  <c r="F59" i="19"/>
  <c r="F58" i="19"/>
  <c r="E57" i="19"/>
  <c r="D57" i="19"/>
  <c r="F57" i="19" s="1"/>
  <c r="F56" i="19"/>
  <c r="F55" i="19"/>
  <c r="E54" i="19"/>
  <c r="F54" i="19" s="1"/>
  <c r="D54" i="19"/>
  <c r="F53" i="19"/>
  <c r="F52" i="19"/>
  <c r="F51" i="19"/>
  <c r="E50" i="19"/>
  <c r="D50" i="19"/>
  <c r="F50" i="19"/>
  <c r="F49" i="19"/>
  <c r="E48" i="19"/>
  <c r="D48" i="19"/>
  <c r="F48" i="19"/>
  <c r="F47" i="19"/>
  <c r="F46" i="19"/>
  <c r="F45" i="19"/>
  <c r="F44" i="19"/>
  <c r="F43" i="19"/>
  <c r="F42" i="19"/>
  <c r="F41" i="19"/>
  <c r="E40" i="19"/>
  <c r="D40" i="19"/>
  <c r="F40" i="19" s="1"/>
  <c r="F39" i="19"/>
  <c r="F38" i="19"/>
  <c r="F37" i="19"/>
  <c r="E36" i="19"/>
  <c r="D36" i="19"/>
  <c r="D62" i="19" s="1"/>
  <c r="D64" i="19" s="1"/>
  <c r="F28" i="19"/>
  <c r="F26" i="19"/>
  <c r="E25" i="19"/>
  <c r="E27" i="19" s="1"/>
  <c r="E29" i="19" s="1"/>
  <c r="F24" i="19"/>
  <c r="F23" i="19"/>
  <c r="F22" i="19"/>
  <c r="E21" i="19"/>
  <c r="D21" i="19"/>
  <c r="F20" i="19"/>
  <c r="F19" i="19"/>
  <c r="F18" i="19"/>
  <c r="F17" i="19"/>
  <c r="D15" i="19"/>
  <c r="E15" i="19"/>
  <c r="D12" i="19"/>
  <c r="F12" i="19" s="1"/>
  <c r="E12" i="19"/>
  <c r="F11" i="19"/>
  <c r="E10" i="19"/>
  <c r="F9" i="19"/>
  <c r="E8" i="19"/>
  <c r="F7" i="19"/>
  <c r="D6" i="19"/>
  <c r="F6" i="19" s="1"/>
  <c r="F151" i="16"/>
  <c r="F150" i="16"/>
  <c r="D148" i="16"/>
  <c r="D149" i="16"/>
  <c r="F149" i="16" s="1"/>
  <c r="F124" i="16"/>
  <c r="F123" i="16"/>
  <c r="F121" i="16"/>
  <c r="F114" i="16"/>
  <c r="F113" i="16"/>
  <c r="F48" i="16"/>
  <c r="F46" i="16"/>
  <c r="F44" i="16"/>
  <c r="F43" i="16"/>
  <c r="F42" i="16"/>
  <c r="E34" i="16"/>
  <c r="E19" i="16"/>
  <c r="E16" i="16"/>
  <c r="E149" i="16"/>
  <c r="E148" i="16"/>
  <c r="F147" i="16"/>
  <c r="E122" i="16"/>
  <c r="D122" i="16"/>
  <c r="E41" i="16"/>
  <c r="D41" i="16"/>
  <c r="F37" i="16"/>
  <c r="F35" i="16"/>
  <c r="D34" i="16"/>
  <c r="F34" i="16" s="1"/>
  <c r="F33" i="16"/>
  <c r="F29" i="16"/>
  <c r="F24" i="16"/>
  <c r="F23" i="16"/>
  <c r="F22" i="16"/>
  <c r="F21" i="16"/>
  <c r="F20" i="16"/>
  <c r="F18" i="16"/>
  <c r="F17" i="16"/>
  <c r="D16" i="16"/>
  <c r="D8" i="19"/>
  <c r="F8" i="19"/>
  <c r="D25" i="19"/>
  <c r="D27" i="19" s="1"/>
  <c r="D14" i="22"/>
  <c r="D11" i="22"/>
  <c r="D9" i="22"/>
  <c r="D8" i="22"/>
  <c r="D10" i="22"/>
  <c r="F13" i="19"/>
  <c r="D103" i="19"/>
  <c r="F103" i="19" s="1"/>
  <c r="F74" i="19"/>
  <c r="F14" i="19"/>
  <c r="F91" i="19"/>
  <c r="F25" i="19"/>
  <c r="E6" i="19"/>
  <c r="F16" i="19"/>
  <c r="D10" i="19"/>
  <c r="F10" i="19" s="1"/>
  <c r="D28" i="22"/>
  <c r="B23" i="22"/>
  <c r="F96" i="19"/>
  <c r="D29" i="19"/>
  <c r="G61" i="23"/>
  <c r="D38" i="23"/>
  <c r="D73" i="23"/>
  <c r="E52" i="16"/>
  <c r="F53" i="16"/>
  <c r="D126" i="16"/>
  <c r="D120" i="16" s="1"/>
  <c r="F73" i="16" l="1"/>
  <c r="F60" i="16"/>
  <c r="F81" i="16"/>
  <c r="F13" i="16"/>
  <c r="F52" i="16"/>
  <c r="F71" i="16"/>
  <c r="F69" i="16"/>
  <c r="D54" i="16"/>
  <c r="F41" i="16"/>
  <c r="F49" i="16"/>
  <c r="F7" i="16"/>
  <c r="F47" i="16"/>
  <c r="F122" i="16"/>
  <c r="E80" i="16"/>
  <c r="F10" i="16"/>
  <c r="F27" i="19"/>
  <c r="F29" i="19" s="1"/>
  <c r="E116" i="16"/>
  <c r="E112" i="16" s="1"/>
  <c r="F117" i="16"/>
  <c r="E95" i="23"/>
  <c r="D7" i="22"/>
  <c r="D23" i="22" s="1"/>
  <c r="D32" i="22" s="1"/>
  <c r="F86" i="16"/>
  <c r="F15" i="19"/>
  <c r="E62" i="19"/>
  <c r="E64" i="19" s="1"/>
  <c r="E99" i="19" s="1"/>
  <c r="B28" i="22"/>
  <c r="B32" i="22" s="1"/>
  <c r="G95" i="23"/>
  <c r="H95" i="23"/>
  <c r="D87" i="23"/>
  <c r="D95" i="23" s="1"/>
  <c r="F88" i="16"/>
  <c r="E54" i="16"/>
  <c r="D109" i="16"/>
  <c r="F109" i="16" s="1"/>
  <c r="F110" i="16"/>
  <c r="D134" i="16"/>
  <c r="D133" i="16" s="1"/>
  <c r="F135" i="16"/>
  <c r="F62" i="19"/>
  <c r="F100" i="19" s="1"/>
  <c r="F61" i="23"/>
  <c r="D62" i="23" s="1"/>
  <c r="D64" i="23" s="1"/>
  <c r="D56" i="23"/>
  <c r="K95" i="23"/>
  <c r="F55" i="16"/>
  <c r="E91" i="16"/>
  <c r="F92" i="16"/>
  <c r="E100" i="19"/>
  <c r="F21" i="19"/>
  <c r="F36" i="19"/>
  <c r="D98" i="19"/>
  <c r="F98" i="19" s="1"/>
  <c r="D100" i="19"/>
  <c r="F104" i="19"/>
  <c r="C23" i="22"/>
  <c r="C28" i="22"/>
  <c r="L61" i="23"/>
  <c r="D47" i="23"/>
  <c r="D61" i="23" s="1"/>
  <c r="D93" i="23"/>
  <c r="F19" i="16"/>
  <c r="F126" i="16"/>
  <c r="F100" i="16"/>
  <c r="D80" i="16"/>
  <c r="F12" i="16"/>
  <c r="E132" i="16"/>
  <c r="E125" i="16"/>
  <c r="D119" i="16"/>
  <c r="F119" i="16" s="1"/>
  <c r="F120" i="16"/>
  <c r="F148" i="16"/>
  <c r="F75" i="16"/>
  <c r="D98" i="16"/>
  <c r="D116" i="16"/>
  <c r="F16" i="16"/>
  <c r="F6" i="16"/>
  <c r="E36" i="16"/>
  <c r="F80" i="16" l="1"/>
  <c r="E45" i="16"/>
  <c r="E142" i="16" s="1"/>
  <c r="E144" i="16" s="1"/>
  <c r="F54" i="16"/>
  <c r="C32" i="22"/>
  <c r="D99" i="19"/>
  <c r="F134" i="16"/>
  <c r="D96" i="23"/>
  <c r="D98" i="23" s="1"/>
  <c r="F64" i="19"/>
  <c r="F99" i="19" s="1"/>
  <c r="F98" i="16"/>
  <c r="D91" i="16"/>
  <c r="F116" i="16"/>
  <c r="D132" i="16"/>
  <c r="D125" i="16"/>
  <c r="F125" i="16" s="1"/>
  <c r="F133" i="16"/>
  <c r="E38" i="16"/>
  <c r="F132" i="16" l="1"/>
  <c r="F112" i="16"/>
  <c r="D45" i="16"/>
  <c r="F91" i="16"/>
  <c r="E145" i="16"/>
  <c r="F45" i="16" l="1"/>
  <c r="D142" i="16"/>
  <c r="D144" i="16" l="1"/>
  <c r="F142" i="16"/>
  <c r="F144" i="16" l="1"/>
  <c r="F26" i="16" l="1"/>
  <c r="F25" i="16" l="1"/>
  <c r="D36" i="16"/>
  <c r="D38" i="16" l="1"/>
  <c r="F36" i="16"/>
  <c r="D145" i="16" l="1"/>
  <c r="F38" i="16"/>
  <c r="F145" i="16" l="1"/>
</calcChain>
</file>

<file path=xl/sharedStrings.xml><?xml version="1.0" encoding="utf-8"?>
<sst xmlns="http://schemas.openxmlformats.org/spreadsheetml/2006/main" count="422" uniqueCount="191">
  <si>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</si>
  <si>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</si>
  <si>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</si>
  <si>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</si>
  <si>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</si>
  <si>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</si>
  <si>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</si>
  <si>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</si>
  <si>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</si>
  <si>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</si>
  <si>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</si>
  <si>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</si>
  <si>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</si>
  <si>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</si>
  <si>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</si>
  <si>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</si>
  <si>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</si>
  <si>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</si>
  <si>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</si>
  <si>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</si>
  <si>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</si>
  <si>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</si>
  <si>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</si>
  <si>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</si>
  <si>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</si>
  <si>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</si>
  <si>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</si>
  <si>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</si>
  <si>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</si>
  <si>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</si>
  <si>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</si>
  <si>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</si>
  <si>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</si>
  <si>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</si>
  <si>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</si>
  <si>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</si>
  <si>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</si>
  <si>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</si>
  <si>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</si>
  <si>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</si>
  <si>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</si>
  <si>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</si>
  <si>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</si>
  <si>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Plan za 2017.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</si>
  <si>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</si>
  <si>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</si>
  <si>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</si>
  <si>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</si>
  <si>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</si>
  <si>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</si>
  <si>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</si>
  <si>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</si>
  <si>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</si>
  <si>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</si>
  <si>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</si>
  <si>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</si>
  <si>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</si>
  <si>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</si>
  <si>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</si>
  <si>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 xml:space="preserve">FINANCIJSKI PLAN ZA 2017.   </t>
  </si>
  <si>
    <t>Kazne, penali i naknade štete</t>
  </si>
  <si>
    <t>(PRIHODI + VIŠAK) -(RASHODI + MANJAK)</t>
  </si>
  <si>
    <t>(PRIHODI + VIŠAK)-(RASHODI + MANJAK)</t>
  </si>
  <si>
    <t>Naziv programa: XY</t>
  </si>
  <si>
    <t>Aktivnost /projekt: P 125</t>
  </si>
  <si>
    <t>UKUPNO AKTIVNOSTI I PROJEKTI</t>
  </si>
  <si>
    <t>Plan novčanih tijekova za 2017.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</si>
  <si>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</si>
  <si>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</si>
  <si>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</si>
  <si>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</si>
  <si>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</si>
  <si>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</si>
  <si>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</si>
  <si>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</si>
  <si>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</si>
  <si>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</si>
  <si>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</si>
  <si>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</si>
  <si>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</si>
  <si>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</si>
  <si>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</si>
  <si>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</si>
  <si>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</si>
  <si>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</si>
  <si>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</si>
  <si>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 xml:space="preserve">A. NOVAC I NOVČANI EKVIVALENTI 1. SIJEČNJA 2017. </t>
  </si>
  <si>
    <t>B. NOVČANI TIJEK OD POSLOVNIH AKTIVNOSTI</t>
  </si>
  <si>
    <t xml:space="preserve">C. NOVČANI TIJEK OD INVESTICIJSKIH AKTIVNOSTI </t>
  </si>
  <si>
    <t>D. NOVČANI TIJEK OD FINANCIJSKIH AKTIVNOSTI</t>
  </si>
  <si>
    <t xml:space="preserve">PLAN NOVČANIH TIJEKOVA ZA 2017.G. </t>
  </si>
  <si>
    <t xml:space="preserve">ČISTI NOVČANI TIJEK/NOVAC I NOVČANI EKVIVALENTI NA 31. PROSINAC 2017. (A+B+C+D) </t>
  </si>
  <si>
    <t xml:space="preserve">Naziv programa: </t>
  </si>
  <si>
    <t xml:space="preserve">Aktivnost /projekt: </t>
  </si>
  <si>
    <t xml:space="preserve">Naziv programa </t>
  </si>
  <si>
    <t>Aktivnost /projekt</t>
  </si>
  <si>
    <t>Račun rashoda</t>
  </si>
  <si>
    <t>Naziv računa</t>
  </si>
  <si>
    <t xml:space="preserve"> Plan 2017. 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</si>
  <si>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</si>
  <si>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</si>
  <si>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</si>
  <si>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</si>
  <si>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</si>
  <si>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</si>
  <si>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……………………….</t>
  </si>
  <si>
    <t>Kazne, penali i naknade tete</t>
  </si>
  <si>
    <t xml:space="preserve">UKUPNO AKTIVNOST/ PROJEKT PO IZVORIMA </t>
  </si>
  <si>
    <t xml:space="preserve"> Plan 2017. ukupno</t>
  </si>
  <si>
    <t>Prihod od prodaje roba</t>
  </si>
  <si>
    <t>Prihod od pružanja usluga</t>
  </si>
  <si>
    <t>Prihodi od osiguravajućih kuća</t>
  </si>
  <si>
    <t>Prihodi od nefinancijske imovine (iznajmljivanje)</t>
  </si>
  <si>
    <t>Prihodi od financijske imovine (kamate Erste)</t>
  </si>
  <si>
    <t>Prihodi po posebnim propisima iz proračuna Grada</t>
  </si>
  <si>
    <t>Prihodi od naknade štete i refundacija:</t>
  </si>
  <si>
    <t>Naknade za obavljanje aktivnosti</t>
  </si>
  <si>
    <t>Naknada za sjednice i stručne komisije</t>
  </si>
  <si>
    <t>Naknade dužnosnicima</t>
  </si>
  <si>
    <t>Naknade troškova službenih putovanja</t>
  </si>
  <si>
    <t>Usluge telefona, pošte,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</si>
  <si>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</si>
  <si>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</si>
  <si>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</si>
  <si>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</si>
  <si>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</si>
  <si>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</si>
  <si>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</si>
  <si>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</si>
  <si>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Usluge promičbe i informiranja</t>
  </si>
  <si>
    <t>Elektronski mediji (HRT)</t>
  </si>
  <si>
    <t>Ostale usluge promičbe i informiranja (web stranice)</t>
  </si>
  <si>
    <t>Zdravstvene usluge</t>
  </si>
  <si>
    <t>Obvezni i preventivni zdravstveni pregledi</t>
  </si>
  <si>
    <t>Intelektualne i osobne usluge</t>
  </si>
  <si>
    <t>Usluge odvjetnika i pravnog savjetovanja</t>
  </si>
  <si>
    <t>Računalne usluge</t>
  </si>
  <si>
    <t>Ostale računalne usluge</t>
  </si>
  <si>
    <t>Ostale usluge</t>
  </si>
  <si>
    <t>Grafičke i tiskarske usluge, usluge kopiranja i uvezivanja i slićno</t>
  </si>
  <si>
    <t>Usluge pri registraciji prijevoznih sredstava</t>
  </si>
  <si>
    <t>Usluge čišćenja, pranja i slično</t>
  </si>
  <si>
    <t>Ostale nespomenute usluge (računovodstvo, autorski honorari, medicinsko osiguranje i sl.)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</si>
  <si>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</si>
  <si>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</si>
  <si>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</si>
  <si>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</si>
  <si>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</si>
  <si>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Energija</t>
  </si>
  <si>
    <t>Motorni benzin i dizel gorivo</t>
  </si>
  <si>
    <t>Sitni inventar i auto gume</t>
  </si>
  <si>
    <t>Auto gume</t>
  </si>
  <si>
    <t>Sitni inventar</t>
  </si>
  <si>
    <t>Premije osiguranja</t>
  </si>
  <si>
    <t>Premije osiguranja prijevoznih sredstava</t>
  </si>
  <si>
    <t>Premije osiguranja ostale imovine</t>
  </si>
  <si>
    <t>Premije osiguranja osoba</t>
  </si>
  <si>
    <t>Reprezentacija</t>
  </si>
  <si>
    <t>Kotizacije</t>
  </si>
  <si>
    <t>Pristojbe (upravne, administrativne, sudske, javnobilježničke i dr.)</t>
  </si>
  <si>
    <t>Ostali nespomenuti rashodi (vijenci, članarina, stručni ispiti i sl.)</t>
  </si>
  <si>
    <t>Troškovi rada sa djecom i vatrogasnim pomladkom</t>
  </si>
  <si>
    <t>Troškovi sjednica Skupštine</t>
  </si>
  <si>
    <t>Vatrogasna odličja, spomenice i priznanja</t>
  </si>
  <si>
    <t>Kupovina vatrogasne opreme i sredstava</t>
  </si>
  <si>
    <t>Obilježavanje Dana hrvatskog vatrogastva</t>
  </si>
  <si>
    <t>Troškovi tehničkog zbora postrojbi</t>
  </si>
  <si>
    <t>Vatrogasna natjecanja VZG Bjelovara</t>
  </si>
  <si>
    <t>Bankarske usluge i usluge platnog prometa</t>
  </si>
  <si>
    <t>Usluge banaka</t>
  </si>
  <si>
    <t>Tekuće donacije drugim neprofitnim organizacijama VLG Predavac</t>
  </si>
  <si>
    <t>Tekući rashodi vezani uz financiranje povezanih neprofitnih organizacija</t>
  </si>
  <si>
    <t>Porez na dobit</t>
  </si>
  <si>
    <t>Tekući rashodi DVD-ima po Pravilniku</t>
  </si>
  <si>
    <t>Tekući rashodi JVPG Bjelovara</t>
  </si>
  <si>
    <t>Tekući rashodi DVD-ima po zamolbama</t>
  </si>
  <si>
    <t>Tekući rashodi DVD-ima za troškove komunalnog doprinosa</t>
  </si>
  <si>
    <t>Tekući rashodi DVD-ima za troškove vodnog doprinosa</t>
  </si>
  <si>
    <t>PREDSJEDNIK
VATROGASNE ZAJEDNICE
GRADA BJELOVARA
DARKO DESPOT, dipl. ing. sig., v.r.</t>
  </si>
  <si>
    <t>FINANCIJSKI PLAN ZA 2018. GODINU</t>
  </si>
  <si>
    <t>Plan za 2018.</t>
  </si>
  <si>
    <t>Broj: 280-17.
Bjelovar, 02.12.2017.</t>
  </si>
  <si>
    <t>Prihodi od donacija iz državnog proračuna</t>
  </si>
  <si>
    <t>Prihodi od donacija iz državnog proračuna za provođenje projekata EU</t>
  </si>
  <si>
    <t>Dimnjačarske usluge</t>
  </si>
  <si>
    <t>Kamate za primljene kredite banaka i ostalih kreditora (zapovjedno i kombi vozilo)</t>
  </si>
  <si>
    <t>Povrat troškova goriva</t>
  </si>
  <si>
    <t>Povrat troškova osposobljavanja i usavršavanja</t>
  </si>
  <si>
    <t>Povrat troškova za BJ 256-EM</t>
  </si>
  <si>
    <t>Prihodi od prodaje dugotrajne nematerijalne i materijalne imovine</t>
  </si>
  <si>
    <t>Prihodi od prodaje dugotrajne materijalne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</si>
</sst>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_ ;[Red]\-0.00\ "/>
  </numFmts>
  <fonts count="26" x14ac:knownFonts="1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u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164" fontId="8" fillId="0" borderId="3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6" fillId="0" borderId="0" xfId="2" applyFont="1"/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0" xfId="2" applyFont="1"/>
    <xf numFmtId="164" fontId="7" fillId="2" borderId="4" xfId="2" applyNumberFormat="1" applyFont="1" applyFill="1" applyBorder="1"/>
    <xf numFmtId="164" fontId="7" fillId="2" borderId="11" xfId="2" applyNumberFormat="1" applyFont="1" applyFill="1" applyBorder="1" applyAlignment="1">
      <alignment horizontal="right" vertical="center"/>
    </xf>
    <xf numFmtId="164" fontId="7" fillId="0" borderId="10" xfId="2" applyNumberFormat="1" applyFont="1" applyBorder="1" applyAlignment="1">
      <alignment horizontal="right" vertical="center"/>
    </xf>
    <xf numFmtId="164" fontId="7" fillId="2" borderId="1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6" fillId="0" borderId="0" xfId="2" applyFont="1" applyFill="1"/>
    <xf numFmtId="164" fontId="6" fillId="0" borderId="0" xfId="2" applyNumberFormat="1" applyFont="1"/>
    <xf numFmtId="0" fontId="6" fillId="0" borderId="0" xfId="2" applyFont="1" applyAlignment="1">
      <alignment horizontal="right" vertical="center"/>
    </xf>
    <xf numFmtId="164" fontId="7" fillId="0" borderId="12" xfId="2" applyNumberFormat="1" applyFont="1" applyBorder="1"/>
    <xf numFmtId="164" fontId="7" fillId="0" borderId="13" xfId="2" applyNumberFormat="1" applyFont="1" applyBorder="1"/>
    <xf numFmtId="164" fontId="7" fillId="2" borderId="14" xfId="2" applyNumberFormat="1" applyFont="1" applyFill="1" applyBorder="1"/>
    <xf numFmtId="164" fontId="7" fillId="0" borderId="4" xfId="2" applyNumberFormat="1" applyFont="1" applyBorder="1"/>
    <xf numFmtId="164" fontId="7" fillId="0" borderId="14" xfId="2" applyNumberFormat="1" applyFont="1" applyBorder="1"/>
    <xf numFmtId="164" fontId="7" fillId="0" borderId="15" xfId="2" applyNumberFormat="1" applyFont="1" applyBorder="1"/>
    <xf numFmtId="164" fontId="7" fillId="0" borderId="16" xfId="2" applyNumberFormat="1" applyFont="1" applyBorder="1"/>
    <xf numFmtId="0" fontId="6" fillId="0" borderId="0" xfId="2" applyFont="1" applyAlignment="1">
      <alignment horizontal="right"/>
    </xf>
    <xf numFmtId="4" fontId="6" fillId="0" borderId="0" xfId="2" applyNumberFormat="1" applyFont="1"/>
    <xf numFmtId="0" fontId="12" fillId="0" borderId="0" xfId="0" applyFont="1"/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vertical="center" wrapText="1"/>
    </xf>
    <xf numFmtId="164" fontId="7" fillId="2" borderId="20" xfId="2" applyNumberFormat="1" applyFont="1" applyFill="1" applyBorder="1" applyAlignment="1">
      <alignment vertical="center"/>
    </xf>
    <xf numFmtId="164" fontId="7" fillId="2" borderId="18" xfId="2" applyNumberFormat="1" applyFont="1" applyFill="1" applyBorder="1" applyAlignment="1">
      <alignment vertical="center"/>
    </xf>
    <xf numFmtId="164" fontId="7" fillId="2" borderId="19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 wrapText="1"/>
    </xf>
    <xf numFmtId="164" fontId="6" fillId="0" borderId="3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6" fillId="0" borderId="5" xfId="2" applyNumberFormat="1" applyFont="1" applyBorder="1" applyAlignment="1">
      <alignment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164" fontId="7" fillId="2" borderId="3" xfId="2" applyNumberFormat="1" applyFont="1" applyFill="1" applyBorder="1" applyAlignment="1">
      <alignment vertical="center"/>
    </xf>
    <xf numFmtId="164" fontId="7" fillId="2" borderId="4" xfId="2" applyNumberFormat="1" applyFont="1" applyFill="1" applyBorder="1" applyAlignment="1">
      <alignment vertical="center"/>
    </xf>
    <xf numFmtId="164" fontId="7" fillId="2" borderId="5" xfId="2" applyNumberFormat="1" applyFont="1" applyFill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vertical="center" wrapText="1"/>
    </xf>
    <xf numFmtId="164" fontId="6" fillId="0" borderId="21" xfId="2" applyNumberFormat="1" applyFont="1" applyBorder="1" applyAlignment="1">
      <alignment vertical="center"/>
    </xf>
    <xf numFmtId="164" fontId="6" fillId="0" borderId="8" xfId="2" applyNumberFormat="1" applyFont="1" applyBorder="1" applyAlignment="1">
      <alignment vertical="center"/>
    </xf>
    <xf numFmtId="164" fontId="6" fillId="0" borderId="9" xfId="2" applyNumberFormat="1" applyFont="1" applyBorder="1" applyAlignment="1">
      <alignment vertical="center"/>
    </xf>
    <xf numFmtId="0" fontId="7" fillId="2" borderId="22" xfId="2" applyFont="1" applyFill="1" applyBorder="1" applyAlignment="1">
      <alignment vertical="center"/>
    </xf>
    <xf numFmtId="0" fontId="7" fillId="2" borderId="23" xfId="2" applyFont="1" applyFill="1" applyBorder="1" applyAlignment="1">
      <alignment vertical="center"/>
    </xf>
    <xf numFmtId="0" fontId="7" fillId="2" borderId="24" xfId="2" applyFont="1" applyFill="1" applyBorder="1" applyAlignment="1">
      <alignment vertical="center" wrapText="1"/>
    </xf>
    <xf numFmtId="164" fontId="7" fillId="2" borderId="22" xfId="2" applyNumberFormat="1" applyFont="1" applyFill="1" applyBorder="1" applyAlignment="1">
      <alignment vertical="center"/>
    </xf>
    <xf numFmtId="164" fontId="7" fillId="2" borderId="23" xfId="2" applyNumberFormat="1" applyFont="1" applyFill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25" xfId="2" applyFont="1" applyBorder="1" applyAlignment="1">
      <alignment vertical="center" wrapText="1"/>
    </xf>
    <xf numFmtId="164" fontId="6" fillId="0" borderId="6" xfId="2" applyNumberFormat="1" applyFont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7" fillId="2" borderId="25" xfId="2" applyFont="1" applyFill="1" applyBorder="1" applyAlignment="1">
      <alignment vertical="center" wrapText="1"/>
    </xf>
    <xf numFmtId="164" fontId="7" fillId="2" borderId="6" xfId="2" applyNumberFormat="1" applyFont="1" applyFill="1" applyBorder="1" applyAlignment="1">
      <alignment vertical="center"/>
    </xf>
    <xf numFmtId="164" fontId="8" fillId="0" borderId="5" xfId="2" applyNumberFormat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26" xfId="2" applyFont="1" applyBorder="1" applyAlignment="1">
      <alignment vertical="center" wrapText="1"/>
    </xf>
    <xf numFmtId="164" fontId="6" fillId="0" borderId="7" xfId="2" applyNumberFormat="1" applyFont="1" applyBorder="1" applyAlignment="1">
      <alignment vertical="center"/>
    </xf>
    <xf numFmtId="164" fontId="7" fillId="2" borderId="10" xfId="2" applyNumberFormat="1" applyFont="1" applyFill="1" applyBorder="1" applyAlignment="1">
      <alignment vertical="center"/>
    </xf>
    <xf numFmtId="164" fontId="7" fillId="0" borderId="10" xfId="2" applyNumberFormat="1" applyFont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0" fontId="6" fillId="0" borderId="29" xfId="0" applyFont="1" applyBorder="1"/>
    <xf numFmtId="0" fontId="8" fillId="0" borderId="27" xfId="0" applyFont="1" applyFill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8" fillId="0" borderId="31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164" fontId="8" fillId="0" borderId="35" xfId="0" applyNumberFormat="1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4" fontId="8" fillId="0" borderId="34" xfId="0" applyNumberFormat="1" applyFont="1" applyFill="1" applyBorder="1" applyAlignment="1">
      <alignment vertical="center"/>
    </xf>
    <xf numFmtId="164" fontId="8" fillId="0" borderId="37" xfId="0" applyNumberFormat="1" applyFont="1" applyBorder="1" applyAlignment="1">
      <alignment vertical="center"/>
    </xf>
    <xf numFmtId="164" fontId="8" fillId="0" borderId="38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vertical="center"/>
    </xf>
    <xf numFmtId="164" fontId="10" fillId="0" borderId="40" xfId="0" applyNumberFormat="1" applyFont="1" applyFill="1" applyBorder="1" applyAlignment="1">
      <alignment vertical="center"/>
    </xf>
    <xf numFmtId="164" fontId="10" fillId="0" borderId="41" xfId="0" applyNumberFormat="1" applyFont="1" applyFill="1" applyBorder="1" applyAlignment="1">
      <alignment vertical="center"/>
    </xf>
    <xf numFmtId="164" fontId="10" fillId="0" borderId="37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 wrapText="1"/>
    </xf>
    <xf numFmtId="164" fontId="8" fillId="0" borderId="42" xfId="0" applyNumberFormat="1" applyFont="1" applyBorder="1" applyAlignment="1">
      <alignment vertical="center"/>
    </xf>
    <xf numFmtId="164" fontId="10" fillId="2" borderId="36" xfId="0" applyNumberFormat="1" applyFont="1" applyFill="1" applyBorder="1" applyAlignment="1">
      <alignment vertical="center"/>
    </xf>
    <xf numFmtId="0" fontId="14" fillId="2" borderId="43" xfId="0" applyFont="1" applyFill="1" applyBorder="1" applyAlignment="1">
      <alignment horizontal="center" vertical="center"/>
    </xf>
    <xf numFmtId="164" fontId="10" fillId="2" borderId="4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2" borderId="43" xfId="2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7" fillId="2" borderId="36" xfId="2" applyFont="1" applyFill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/>
    </xf>
    <xf numFmtId="164" fontId="10" fillId="3" borderId="10" xfId="0" applyNumberFormat="1" applyFont="1" applyFill="1" applyBorder="1" applyAlignment="1">
      <alignment vertical="center"/>
    </xf>
    <xf numFmtId="0" fontId="8" fillId="0" borderId="0" xfId="2" applyFont="1"/>
    <xf numFmtId="0" fontId="10" fillId="2" borderId="17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45" xfId="2" applyFont="1" applyFill="1" applyBorder="1" applyAlignment="1">
      <alignment wrapText="1"/>
    </xf>
    <xf numFmtId="164" fontId="10" fillId="2" borderId="22" xfId="2" applyNumberFormat="1" applyFont="1" applyFill="1" applyBorder="1"/>
    <xf numFmtId="164" fontId="10" fillId="2" borderId="23" xfId="2" applyNumberFormat="1" applyFont="1" applyFill="1" applyBorder="1"/>
    <xf numFmtId="164" fontId="10" fillId="2" borderId="19" xfId="2" applyNumberFormat="1" applyFont="1" applyFill="1" applyBorder="1"/>
    <xf numFmtId="0" fontId="10" fillId="0" borderId="0" xfId="2" applyFont="1"/>
    <xf numFmtId="0" fontId="8" fillId="0" borderId="6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25" xfId="2" applyFont="1" applyBorder="1" applyAlignment="1">
      <alignment wrapText="1"/>
    </xf>
    <xf numFmtId="164" fontId="8" fillId="0" borderId="6" xfId="2" applyNumberFormat="1" applyFont="1" applyBorder="1"/>
    <xf numFmtId="164" fontId="8" fillId="0" borderId="4" xfId="2" applyNumberFormat="1" applyFont="1" applyBorder="1"/>
    <xf numFmtId="164" fontId="8" fillId="0" borderId="5" xfId="2" applyNumberFormat="1" applyFont="1" applyBorder="1"/>
    <xf numFmtId="0" fontId="10" fillId="2" borderId="6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25" xfId="2" applyFont="1" applyFill="1" applyBorder="1" applyAlignment="1">
      <alignment wrapText="1"/>
    </xf>
    <xf numFmtId="164" fontId="10" fillId="2" borderId="6" xfId="2" applyNumberFormat="1" applyFont="1" applyFill="1" applyBorder="1"/>
    <xf numFmtId="164" fontId="10" fillId="2" borderId="4" xfId="2" applyNumberFormat="1" applyFont="1" applyFill="1" applyBorder="1"/>
    <xf numFmtId="164" fontId="10" fillId="2" borderId="5" xfId="2" applyNumberFormat="1" applyFont="1" applyFill="1" applyBorder="1"/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26" xfId="2" applyFont="1" applyBorder="1" applyAlignment="1">
      <alignment wrapText="1"/>
    </xf>
    <xf numFmtId="164" fontId="8" fillId="0" borderId="7" xfId="2" applyNumberFormat="1" applyFont="1" applyBorder="1"/>
    <xf numFmtId="164" fontId="8" fillId="0" borderId="8" xfId="2" applyNumberFormat="1" applyFont="1" applyBorder="1"/>
    <xf numFmtId="164" fontId="8" fillId="0" borderId="9" xfId="2" applyNumberFormat="1" applyFont="1" applyBorder="1"/>
    <xf numFmtId="164" fontId="10" fillId="2" borderId="10" xfId="2" applyNumberFormat="1" applyFont="1" applyFill="1" applyBorder="1" applyAlignment="1">
      <alignment horizontal="right" vertical="center"/>
    </xf>
    <xf numFmtId="164" fontId="10" fillId="0" borderId="10" xfId="2" applyNumberFormat="1" applyFont="1" applyBorder="1" applyAlignment="1">
      <alignment horizontal="right" vertical="center"/>
    </xf>
    <xf numFmtId="0" fontId="8" fillId="0" borderId="0" xfId="2" applyFont="1" applyBorder="1"/>
    <xf numFmtId="0" fontId="10" fillId="0" borderId="0" xfId="2" applyFont="1" applyFill="1" applyBorder="1" applyAlignment="1">
      <alignment vertical="center"/>
    </xf>
    <xf numFmtId="0" fontId="10" fillId="0" borderId="46" xfId="2" applyFont="1" applyFill="1" applyBorder="1" applyAlignment="1">
      <alignment vertical="center"/>
    </xf>
    <xf numFmtId="0" fontId="10" fillId="0" borderId="47" xfId="2" applyNumberFormat="1" applyFont="1" applyBorder="1" applyAlignment="1">
      <alignment horizontal="center" vertical="center" wrapText="1"/>
    </xf>
    <xf numFmtId="3" fontId="10" fillId="0" borderId="47" xfId="2" quotePrefix="1" applyNumberFormat="1" applyFont="1" applyBorder="1" applyAlignment="1">
      <alignment horizontal="center" vertical="center" wrapText="1"/>
    </xf>
    <xf numFmtId="3" fontId="10" fillId="0" borderId="47" xfId="2" applyNumberFormat="1" applyFont="1" applyBorder="1" applyAlignment="1">
      <alignment horizontal="center" vertical="center" wrapText="1"/>
    </xf>
    <xf numFmtId="0" fontId="16" fillId="2" borderId="48" xfId="2" applyFont="1" applyFill="1" applyBorder="1" applyAlignment="1">
      <alignment horizontal="center" vertical="center" wrapText="1"/>
    </xf>
    <xf numFmtId="0" fontId="16" fillId="2" borderId="49" xfId="2" applyFont="1" applyFill="1" applyBorder="1" applyAlignment="1">
      <alignment horizontal="center" vertical="center" wrapText="1"/>
    </xf>
    <xf numFmtId="0" fontId="16" fillId="2" borderId="49" xfId="2" applyFont="1" applyFill="1" applyBorder="1" applyAlignment="1">
      <alignment vertical="center" wrapText="1"/>
    </xf>
    <xf numFmtId="165" fontId="16" fillId="2" borderId="49" xfId="2" applyNumberFormat="1" applyFont="1" applyFill="1" applyBorder="1" applyAlignment="1">
      <alignment horizontal="right"/>
    </xf>
    <xf numFmtId="165" fontId="16" fillId="2" borderId="50" xfId="2" applyNumberFormat="1" applyFont="1" applyFill="1" applyBorder="1" applyAlignment="1">
      <alignment horizontal="right"/>
    </xf>
    <xf numFmtId="0" fontId="8" fillId="0" borderId="5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vertical="center" wrapText="1"/>
    </xf>
    <xf numFmtId="165" fontId="8" fillId="0" borderId="4" xfId="2" applyNumberFormat="1" applyFont="1" applyBorder="1" applyAlignment="1">
      <alignment horizontal="right"/>
    </xf>
    <xf numFmtId="165" fontId="16" fillId="0" borderId="4" xfId="2" applyNumberFormat="1" applyFont="1" applyBorder="1" applyAlignment="1">
      <alignment horizontal="right"/>
    </xf>
    <xf numFmtId="165" fontId="8" fillId="0" borderId="4" xfId="2" applyNumberFormat="1" applyFont="1" applyBorder="1"/>
    <xf numFmtId="0" fontId="16" fillId="2" borderId="51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vertical="center" wrapText="1"/>
    </xf>
    <xf numFmtId="165" fontId="16" fillId="2" borderId="4" xfId="2" applyNumberFormat="1" applyFont="1" applyFill="1" applyBorder="1" applyAlignment="1">
      <alignment horizontal="right"/>
    </xf>
    <xf numFmtId="165" fontId="16" fillId="2" borderId="4" xfId="2" applyNumberFormat="1" applyFont="1" applyFill="1" applyBorder="1"/>
    <xf numFmtId="165" fontId="16" fillId="0" borderId="4" xfId="2" applyNumberFormat="1" applyFont="1" applyBorder="1" applyAlignment="1">
      <alignment horizontal="right" vertical="center"/>
    </xf>
    <xf numFmtId="0" fontId="8" fillId="0" borderId="52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8" xfId="2" applyFont="1" applyBorder="1" applyAlignment="1">
      <alignment vertical="center" wrapText="1"/>
    </xf>
    <xf numFmtId="165" fontId="8" fillId="0" borderId="18" xfId="2" applyNumberFormat="1" applyFont="1" applyBorder="1" applyAlignment="1">
      <alignment horizontal="right"/>
    </xf>
    <xf numFmtId="165" fontId="8" fillId="0" borderId="18" xfId="2" applyNumberFormat="1" applyFont="1" applyBorder="1"/>
    <xf numFmtId="165" fontId="8" fillId="0" borderId="53" xfId="2" applyNumberFormat="1" applyFont="1" applyBorder="1"/>
    <xf numFmtId="0" fontId="8" fillId="0" borderId="54" xfId="2" applyFont="1" applyBorder="1" applyAlignment="1">
      <alignment horizontal="center" vertical="center" wrapText="1"/>
    </xf>
    <xf numFmtId="165" fontId="8" fillId="0" borderId="14" xfId="2" applyNumberFormat="1" applyFont="1" applyBorder="1"/>
    <xf numFmtId="165" fontId="16" fillId="0" borderId="14" xfId="2" applyNumberFormat="1" applyFont="1" applyBorder="1" applyAlignment="1">
      <alignment horizontal="right" vertical="center"/>
    </xf>
    <xf numFmtId="0" fontId="16" fillId="2" borderId="54" xfId="2" applyFont="1" applyFill="1" applyBorder="1" applyAlignment="1">
      <alignment horizontal="center" vertical="center" wrapText="1"/>
    </xf>
    <xf numFmtId="165" fontId="16" fillId="2" borderId="14" xfId="2" applyNumberFormat="1" applyFont="1" applyFill="1" applyBorder="1"/>
    <xf numFmtId="165" fontId="8" fillId="0" borderId="4" xfId="2" applyNumberFormat="1" applyFont="1" applyBorder="1" applyAlignment="1">
      <alignment horizontal="right" vertical="center"/>
    </xf>
    <xf numFmtId="165" fontId="8" fillId="0" borderId="14" xfId="2" applyNumberFormat="1" applyFont="1" applyBorder="1" applyAlignment="1">
      <alignment horizontal="right" vertical="center"/>
    </xf>
    <xf numFmtId="165" fontId="16" fillId="2" borderId="4" xfId="2" applyNumberFormat="1" applyFont="1" applyFill="1" applyBorder="1" applyAlignment="1">
      <alignment horizontal="right" vertical="center"/>
    </xf>
    <xf numFmtId="165" fontId="16" fillId="2" borderId="14" xfId="2" applyNumberFormat="1" applyFont="1" applyFill="1" applyBorder="1" applyAlignment="1">
      <alignment horizontal="right" vertical="center"/>
    </xf>
    <xf numFmtId="165" fontId="17" fillId="0" borderId="4" xfId="2" applyNumberFormat="1" applyFont="1" applyBorder="1" applyAlignment="1">
      <alignment horizontal="right" vertical="center"/>
    </xf>
    <xf numFmtId="165" fontId="17" fillId="0" borderId="14" xfId="2" applyNumberFormat="1" applyFont="1" applyBorder="1" applyAlignment="1">
      <alignment horizontal="right"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56" xfId="2" applyFont="1" applyBorder="1" applyAlignment="1">
      <alignment vertical="center" wrapText="1"/>
    </xf>
    <xf numFmtId="165" fontId="8" fillId="0" borderId="56" xfId="2" applyNumberFormat="1" applyFont="1" applyBorder="1" applyAlignment="1">
      <alignment horizontal="right"/>
    </xf>
    <xf numFmtId="165" fontId="8" fillId="0" borderId="56" xfId="2" applyNumberFormat="1" applyFont="1" applyBorder="1"/>
    <xf numFmtId="165" fontId="8" fillId="0" borderId="56" xfId="2" applyNumberFormat="1" applyFont="1" applyBorder="1" applyAlignment="1">
      <alignment horizontal="right" vertical="center"/>
    </xf>
    <xf numFmtId="165" fontId="8" fillId="0" borderId="57" xfId="2" applyNumberFormat="1" applyFont="1" applyBorder="1" applyAlignment="1">
      <alignment horizontal="right" vertical="center"/>
    </xf>
    <xf numFmtId="165" fontId="10" fillId="0" borderId="58" xfId="2" applyNumberFormat="1" applyFont="1" applyBorder="1"/>
    <xf numFmtId="165" fontId="10" fillId="0" borderId="59" xfId="2" applyNumberFormat="1" applyFont="1" applyBorder="1"/>
    <xf numFmtId="165" fontId="10" fillId="0" borderId="60" xfId="2" applyNumberFormat="1" applyFont="1" applyBorder="1"/>
    <xf numFmtId="164" fontId="10" fillId="2" borderId="11" xfId="2" applyNumberFormat="1" applyFont="1" applyFill="1" applyBorder="1"/>
    <xf numFmtId="164" fontId="10" fillId="0" borderId="0" xfId="2" applyNumberFormat="1" applyFont="1" applyFill="1" applyBorder="1"/>
    <xf numFmtId="164" fontId="10" fillId="0" borderId="10" xfId="2" applyNumberFormat="1" applyFont="1" applyBorder="1"/>
    <xf numFmtId="164" fontId="10" fillId="2" borderId="10" xfId="2" applyNumberFormat="1" applyFont="1" applyFill="1" applyBorder="1"/>
    <xf numFmtId="0" fontId="10" fillId="0" borderId="0" xfId="2" applyFont="1" applyFill="1" applyBorder="1" applyAlignment="1">
      <alignment horizontal="right"/>
    </xf>
    <xf numFmtId="164" fontId="8" fillId="0" borderId="0" xfId="2" applyNumberFormat="1" applyFont="1" applyBorder="1"/>
    <xf numFmtId="164" fontId="8" fillId="0" borderId="0" xfId="2" applyNumberFormat="1" applyFont="1" applyFill="1" applyBorder="1"/>
    <xf numFmtId="0" fontId="6" fillId="0" borderId="0" xfId="2" applyFont="1" applyBorder="1"/>
    <xf numFmtId="0" fontId="16" fillId="2" borderId="61" xfId="2" applyFont="1" applyFill="1" applyBorder="1" applyAlignment="1">
      <alignment horizontal="center" vertical="center" wrapText="1"/>
    </xf>
    <xf numFmtId="165" fontId="16" fillId="2" borderId="13" xfId="2" applyNumberFormat="1" applyFont="1" applyFill="1" applyBorder="1" applyAlignment="1">
      <alignment horizontal="right"/>
    </xf>
    <xf numFmtId="165" fontId="16" fillId="0" borderId="14" xfId="2" applyNumberFormat="1" applyFont="1" applyBorder="1" applyAlignment="1">
      <alignment horizontal="right"/>
    </xf>
    <xf numFmtId="164" fontId="10" fillId="0" borderId="12" xfId="2" applyNumberFormat="1" applyFont="1" applyBorder="1"/>
    <xf numFmtId="164" fontId="10" fillId="0" borderId="13" xfId="2" applyNumberFormat="1" applyFont="1" applyBorder="1"/>
    <xf numFmtId="164" fontId="10" fillId="2" borderId="14" xfId="2" applyNumberFormat="1" applyFont="1" applyFill="1" applyBorder="1"/>
    <xf numFmtId="164" fontId="10" fillId="0" borderId="4" xfId="2" applyNumberFormat="1" applyFont="1" applyBorder="1"/>
    <xf numFmtId="164" fontId="10" fillId="0" borderId="14" xfId="2" applyNumberFormat="1" applyFont="1" applyBorder="1"/>
    <xf numFmtId="164" fontId="10" fillId="0" borderId="15" xfId="2" applyNumberFormat="1" applyFont="1" applyBorder="1"/>
    <xf numFmtId="164" fontId="10" fillId="0" borderId="16" xfId="2" applyNumberFormat="1" applyFont="1" applyBorder="1"/>
    <xf numFmtId="3" fontId="10" fillId="0" borderId="62" xfId="2" applyNumberFormat="1" applyFont="1" applyBorder="1" applyAlignment="1">
      <alignment horizontal="center" vertical="center" wrapText="1"/>
    </xf>
    <xf numFmtId="165" fontId="16" fillId="2" borderId="63" xfId="2" applyNumberFormat="1" applyFont="1" applyFill="1" applyBorder="1" applyAlignment="1">
      <alignment horizontal="right"/>
    </xf>
    <xf numFmtId="165" fontId="16" fillId="0" borderId="25" xfId="2" applyNumberFormat="1" applyFont="1" applyBorder="1" applyAlignment="1">
      <alignment horizontal="right"/>
    </xf>
    <xf numFmtId="165" fontId="8" fillId="0" borderId="25" xfId="2" applyNumberFormat="1" applyFont="1" applyBorder="1"/>
    <xf numFmtId="165" fontId="16" fillId="2" borderId="25" xfId="2" applyNumberFormat="1" applyFont="1" applyFill="1" applyBorder="1"/>
    <xf numFmtId="165" fontId="16" fillId="0" borderId="25" xfId="2" applyNumberFormat="1" applyFont="1" applyBorder="1" applyAlignment="1">
      <alignment horizontal="right" vertical="center"/>
    </xf>
    <xf numFmtId="0" fontId="0" fillId="0" borderId="64" xfId="0" applyBorder="1"/>
    <xf numFmtId="0" fontId="7" fillId="0" borderId="64" xfId="2" applyFont="1" applyBorder="1"/>
    <xf numFmtId="0" fontId="18" fillId="2" borderId="4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164" fontId="18" fillId="2" borderId="20" xfId="0" applyNumberFormat="1" applyFont="1" applyFill="1" applyBorder="1"/>
    <xf numFmtId="164" fontId="18" fillId="2" borderId="18" xfId="0" applyNumberFormat="1" applyFont="1" applyFill="1" applyBorder="1"/>
    <xf numFmtId="164" fontId="18" fillId="2" borderId="19" xfId="0" applyNumberFormat="1" applyFont="1" applyFill="1" applyBorder="1"/>
    <xf numFmtId="0" fontId="21" fillId="4" borderId="6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right" vertical="center"/>
    </xf>
    <xf numFmtId="0" fontId="21" fillId="4" borderId="5" xfId="0" applyFont="1" applyFill="1" applyBorder="1" applyAlignment="1">
      <alignment wrapText="1"/>
    </xf>
    <xf numFmtId="164" fontId="21" fillId="4" borderId="3" xfId="0" applyNumberFormat="1" applyFont="1" applyFill="1" applyBorder="1"/>
    <xf numFmtId="164" fontId="21" fillId="4" borderId="4" xfId="0" applyNumberFormat="1" applyFont="1" applyFill="1" applyBorder="1"/>
    <xf numFmtId="164" fontId="21" fillId="4" borderId="5" xfId="0" applyNumberFormat="1" applyFont="1" applyFill="1" applyBorder="1"/>
    <xf numFmtId="0" fontId="19" fillId="0" borderId="6" xfId="0" applyFont="1" applyBorder="1" applyAlignment="1">
      <alignment horizont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wrapText="1"/>
    </xf>
    <xf numFmtId="164" fontId="19" fillId="0" borderId="3" xfId="0" applyNumberFormat="1" applyFont="1" applyBorder="1"/>
    <xf numFmtId="164" fontId="19" fillId="0" borderId="4" xfId="0" applyNumberFormat="1" applyFont="1" applyBorder="1"/>
    <xf numFmtId="164" fontId="19" fillId="0" borderId="5" xfId="0" applyNumberFormat="1" applyFont="1" applyBorder="1"/>
    <xf numFmtId="0" fontId="18" fillId="2" borderId="6" xfId="0" applyFont="1" applyFill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164" fontId="18" fillId="2" borderId="5" xfId="0" applyNumberFormat="1" applyFont="1" applyFill="1" applyBorder="1"/>
    <xf numFmtId="164" fontId="19" fillId="0" borderId="3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19" fillId="0" borderId="5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right" vertical="center"/>
    </xf>
    <xf numFmtId="0" fontId="18" fillId="2" borderId="4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wrapText="1"/>
    </xf>
    <xf numFmtId="164" fontId="19" fillId="0" borderId="21" xfId="0" applyNumberFormat="1" applyFont="1" applyBorder="1"/>
    <xf numFmtId="164" fontId="19" fillId="0" borderId="8" xfId="0" applyNumberFormat="1" applyFont="1" applyBorder="1"/>
    <xf numFmtId="164" fontId="19" fillId="0" borderId="9" xfId="0" applyNumberFormat="1" applyFont="1" applyBorder="1"/>
    <xf numFmtId="164" fontId="18" fillId="2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/>
    </xf>
    <xf numFmtId="0" fontId="18" fillId="2" borderId="22" xfId="0" applyFont="1" applyFill="1" applyBorder="1" applyAlignment="1"/>
    <xf numFmtId="0" fontId="18" fillId="2" borderId="23" xfId="0" applyFont="1" applyFill="1" applyBorder="1" applyAlignment="1"/>
    <xf numFmtId="0" fontId="18" fillId="2" borderId="24" xfId="0" applyFont="1" applyFill="1" applyBorder="1" applyAlignment="1">
      <alignment wrapText="1"/>
    </xf>
    <xf numFmtId="164" fontId="18" fillId="2" borderId="22" xfId="0" applyNumberFormat="1" applyFont="1" applyFill="1" applyBorder="1"/>
    <xf numFmtId="164" fontId="18" fillId="2" borderId="23" xfId="0" applyNumberFormat="1" applyFont="1" applyFill="1" applyBorder="1"/>
    <xf numFmtId="0" fontId="19" fillId="0" borderId="6" xfId="0" applyFont="1" applyBorder="1" applyAlignment="1"/>
    <xf numFmtId="0" fontId="19" fillId="0" borderId="4" xfId="0" applyFont="1" applyBorder="1" applyAlignment="1"/>
    <xf numFmtId="0" fontId="19" fillId="0" borderId="25" xfId="0" applyFont="1" applyBorder="1" applyAlignment="1">
      <alignment wrapText="1"/>
    </xf>
    <xf numFmtId="164" fontId="19" fillId="0" borderId="6" xfId="0" applyNumberFormat="1" applyFont="1" applyBorder="1" applyAlignment="1">
      <alignment vertical="center"/>
    </xf>
    <xf numFmtId="0" fontId="19" fillId="0" borderId="65" xfId="0" applyFont="1" applyBorder="1" applyAlignment="1"/>
    <xf numFmtId="0" fontId="19" fillId="0" borderId="32" xfId="0" applyFont="1" applyBorder="1" applyAlignment="1"/>
    <xf numFmtId="0" fontId="19" fillId="0" borderId="66" xfId="0" applyFont="1" applyBorder="1" applyAlignment="1">
      <alignment wrapText="1"/>
    </xf>
    <xf numFmtId="164" fontId="19" fillId="0" borderId="65" xfId="0" applyNumberFormat="1" applyFont="1" applyBorder="1" applyAlignment="1">
      <alignment vertical="center"/>
    </xf>
    <xf numFmtId="164" fontId="19" fillId="0" borderId="32" xfId="0" applyNumberFormat="1" applyFont="1" applyBorder="1" applyAlignment="1">
      <alignment vertical="center"/>
    </xf>
    <xf numFmtId="164" fontId="19" fillId="0" borderId="33" xfId="0" applyNumberFormat="1" applyFont="1" applyBorder="1" applyAlignment="1">
      <alignment vertical="center"/>
    </xf>
    <xf numFmtId="0" fontId="18" fillId="2" borderId="67" xfId="0" applyFont="1" applyFill="1" applyBorder="1" applyAlignment="1"/>
    <xf numFmtId="0" fontId="18" fillId="2" borderId="68" xfId="0" applyFont="1" applyFill="1" applyBorder="1" applyAlignment="1"/>
    <xf numFmtId="0" fontId="18" fillId="2" borderId="69" xfId="0" applyFont="1" applyFill="1" applyBorder="1" applyAlignment="1">
      <alignment wrapText="1"/>
    </xf>
    <xf numFmtId="164" fontId="18" fillId="2" borderId="67" xfId="0" applyNumberFormat="1" applyFont="1" applyFill="1" applyBorder="1" applyAlignment="1">
      <alignment vertical="center"/>
    </xf>
    <xf numFmtId="164" fontId="18" fillId="2" borderId="70" xfId="0" applyNumberFormat="1" applyFont="1" applyFill="1" applyBorder="1" applyAlignment="1">
      <alignment vertical="center"/>
    </xf>
    <xf numFmtId="164" fontId="18" fillId="2" borderId="71" xfId="0" applyNumberFormat="1" applyFont="1" applyFill="1" applyBorder="1" applyAlignment="1">
      <alignment vertical="center"/>
    </xf>
    <xf numFmtId="0" fontId="19" fillId="0" borderId="17" xfId="0" applyFont="1" applyBorder="1" applyAlignment="1"/>
    <xf numFmtId="0" fontId="19" fillId="0" borderId="18" xfId="0" applyFont="1" applyBorder="1" applyAlignment="1"/>
    <xf numFmtId="0" fontId="19" fillId="0" borderId="45" xfId="0" applyFont="1" applyBorder="1" applyAlignment="1">
      <alignment wrapText="1"/>
    </xf>
    <xf numFmtId="164" fontId="19" fillId="0" borderId="17" xfId="0" applyNumberFormat="1" applyFont="1" applyBorder="1" applyAlignment="1">
      <alignment vertical="center"/>
    </xf>
    <xf numFmtId="164" fontId="19" fillId="0" borderId="18" xfId="0" applyNumberFormat="1" applyFont="1" applyBorder="1" applyAlignment="1">
      <alignment vertical="center"/>
    </xf>
    <xf numFmtId="164" fontId="19" fillId="0" borderId="72" xfId="0" applyNumberFormat="1" applyFont="1" applyBorder="1" applyAlignment="1">
      <alignment vertical="center"/>
    </xf>
    <xf numFmtId="0" fontId="19" fillId="5" borderId="6" xfId="0" applyFont="1" applyFill="1" applyBorder="1" applyAlignment="1"/>
    <xf numFmtId="0" fontId="19" fillId="5" borderId="4" xfId="0" applyFont="1" applyFill="1" applyBorder="1" applyAlignment="1"/>
    <xf numFmtId="0" fontId="19" fillId="5" borderId="25" xfId="0" applyFont="1" applyFill="1" applyBorder="1" applyAlignment="1">
      <alignment wrapText="1"/>
    </xf>
    <xf numFmtId="164" fontId="19" fillId="5" borderId="6" xfId="0" applyNumberFormat="1" applyFont="1" applyFill="1" applyBorder="1" applyAlignment="1">
      <alignment vertical="center"/>
    </xf>
    <xf numFmtId="164" fontId="19" fillId="5" borderId="4" xfId="0" applyNumberFormat="1" applyFont="1" applyFill="1" applyBorder="1" applyAlignment="1">
      <alignment vertical="center"/>
    </xf>
    <xf numFmtId="164" fontId="19" fillId="5" borderId="5" xfId="0" applyNumberFormat="1" applyFont="1" applyFill="1" applyBorder="1" applyAlignment="1">
      <alignment vertical="center"/>
    </xf>
    <xf numFmtId="0" fontId="19" fillId="6" borderId="6" xfId="0" applyFont="1" applyFill="1" applyBorder="1" applyAlignment="1"/>
    <xf numFmtId="0" fontId="19" fillId="6" borderId="4" xfId="0" applyFont="1" applyFill="1" applyBorder="1" applyAlignment="1"/>
    <xf numFmtId="0" fontId="19" fillId="6" borderId="25" xfId="0" applyFont="1" applyFill="1" applyBorder="1" applyAlignment="1">
      <alignment wrapText="1"/>
    </xf>
    <xf numFmtId="164" fontId="19" fillId="6" borderId="6" xfId="0" applyNumberFormat="1" applyFont="1" applyFill="1" applyBorder="1" applyAlignment="1">
      <alignment vertical="center"/>
    </xf>
    <xf numFmtId="164" fontId="19" fillId="6" borderId="4" xfId="0" applyNumberFormat="1" applyFont="1" applyFill="1" applyBorder="1" applyAlignment="1">
      <alignment vertical="center"/>
    </xf>
    <xf numFmtId="164" fontId="19" fillId="6" borderId="5" xfId="0" applyNumberFormat="1" applyFont="1" applyFill="1" applyBorder="1" applyAlignment="1">
      <alignment vertical="center"/>
    </xf>
    <xf numFmtId="164" fontId="19" fillId="7" borderId="5" xfId="0" applyNumberFormat="1" applyFont="1" applyFill="1" applyBorder="1" applyAlignment="1">
      <alignment vertical="center"/>
    </xf>
    <xf numFmtId="164" fontId="19" fillId="5" borderId="3" xfId="0" applyNumberFormat="1" applyFont="1" applyFill="1" applyBorder="1" applyAlignment="1">
      <alignment vertical="center"/>
    </xf>
    <xf numFmtId="0" fontId="19" fillId="7" borderId="6" xfId="0" applyFont="1" applyFill="1" applyBorder="1" applyAlignment="1"/>
    <xf numFmtId="0" fontId="19" fillId="7" borderId="4" xfId="0" applyFont="1" applyFill="1" applyBorder="1" applyAlignment="1">
      <alignment vertical="center"/>
    </xf>
    <xf numFmtId="0" fontId="19" fillId="7" borderId="25" xfId="0" applyFont="1" applyFill="1" applyBorder="1" applyAlignment="1">
      <alignment wrapText="1"/>
    </xf>
    <xf numFmtId="164" fontId="19" fillId="7" borderId="6" xfId="0" applyNumberFormat="1" applyFont="1" applyFill="1" applyBorder="1" applyAlignment="1">
      <alignment vertical="center"/>
    </xf>
    <xf numFmtId="164" fontId="19" fillId="7" borderId="4" xfId="0" applyNumberFormat="1" applyFont="1" applyFill="1" applyBorder="1" applyAlignment="1">
      <alignment vertical="center"/>
    </xf>
    <xf numFmtId="0" fontId="19" fillId="7" borderId="4" xfId="0" applyFont="1" applyFill="1" applyBorder="1" applyAlignment="1"/>
    <xf numFmtId="0" fontId="19" fillId="7" borderId="4" xfId="0" applyFont="1" applyFill="1" applyBorder="1" applyAlignment="1">
      <alignment horizontal="right" vertical="center"/>
    </xf>
    <xf numFmtId="164" fontId="19" fillId="5" borderId="73" xfId="0" applyNumberFormat="1" applyFont="1" applyFill="1" applyBorder="1" applyAlignment="1">
      <alignment vertical="center"/>
    </xf>
    <xf numFmtId="0" fontId="19" fillId="7" borderId="74" xfId="0" applyFont="1" applyFill="1" applyBorder="1" applyAlignment="1"/>
    <xf numFmtId="0" fontId="19" fillId="7" borderId="15" xfId="0" applyFont="1" applyFill="1" applyBorder="1" applyAlignment="1">
      <alignment horizontal="right" vertical="center"/>
    </xf>
    <xf numFmtId="164" fontId="19" fillId="6" borderId="73" xfId="0" applyNumberFormat="1" applyFont="1" applyFill="1" applyBorder="1" applyAlignment="1">
      <alignment vertical="center"/>
    </xf>
    <xf numFmtId="0" fontId="19" fillId="8" borderId="6" xfId="0" applyFont="1" applyFill="1" applyBorder="1" applyAlignment="1"/>
    <xf numFmtId="0" fontId="19" fillId="8" borderId="4" xfId="0" applyFont="1" applyFill="1" applyBorder="1" applyAlignment="1">
      <alignment horizontal="right" vertical="center"/>
    </xf>
    <xf numFmtId="0" fontId="19" fillId="8" borderId="25" xfId="0" applyFont="1" applyFill="1" applyBorder="1" applyAlignment="1">
      <alignment wrapText="1"/>
    </xf>
    <xf numFmtId="164" fontId="19" fillId="8" borderId="6" xfId="0" applyNumberFormat="1" applyFont="1" applyFill="1" applyBorder="1" applyAlignment="1">
      <alignment vertical="center"/>
    </xf>
    <xf numFmtId="164" fontId="19" fillId="8" borderId="4" xfId="0" applyNumberFormat="1" applyFont="1" applyFill="1" applyBorder="1" applyAlignment="1">
      <alignment vertical="center"/>
    </xf>
    <xf numFmtId="164" fontId="19" fillId="8" borderId="5" xfId="0" applyNumberFormat="1" applyFont="1" applyFill="1" applyBorder="1" applyAlignment="1">
      <alignment vertical="center"/>
    </xf>
    <xf numFmtId="164" fontId="19" fillId="8" borderId="73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0" fontId="18" fillId="2" borderId="4" xfId="0" applyFont="1" applyFill="1" applyBorder="1" applyAlignment="1"/>
    <xf numFmtId="0" fontId="18" fillId="2" borderId="25" xfId="0" applyFont="1" applyFill="1" applyBorder="1" applyAlignment="1">
      <alignment wrapText="1"/>
    </xf>
    <xf numFmtId="164" fontId="18" fillId="2" borderId="6" xfId="0" applyNumberFormat="1" applyFont="1" applyFill="1" applyBorder="1" applyAlignment="1">
      <alignment vertical="center"/>
    </xf>
    <xf numFmtId="164" fontId="18" fillId="2" borderId="4" xfId="0" applyNumberFormat="1" applyFont="1" applyFill="1" applyBorder="1" applyAlignment="1">
      <alignment vertical="center"/>
    </xf>
    <xf numFmtId="164" fontId="18" fillId="2" borderId="5" xfId="0" applyNumberFormat="1" applyFont="1" applyFill="1" applyBorder="1" applyAlignment="1">
      <alignment vertical="center"/>
    </xf>
    <xf numFmtId="164" fontId="19" fillId="2" borderId="6" xfId="0" applyNumberFormat="1" applyFont="1" applyFill="1" applyBorder="1" applyAlignment="1">
      <alignment vertical="center"/>
    </xf>
    <xf numFmtId="164" fontId="19" fillId="2" borderId="3" xfId="0" applyNumberFormat="1" applyFont="1" applyFill="1" applyBorder="1" applyAlignment="1">
      <alignment vertical="center"/>
    </xf>
    <xf numFmtId="0" fontId="18" fillId="6" borderId="65" xfId="0" applyFont="1" applyFill="1" applyBorder="1" applyAlignment="1"/>
    <xf numFmtId="0" fontId="19" fillId="6" borderId="32" xfId="0" applyFont="1" applyFill="1" applyBorder="1" applyAlignment="1"/>
    <xf numFmtId="0" fontId="19" fillId="6" borderId="66" xfId="0" applyFont="1" applyFill="1" applyBorder="1" applyAlignment="1">
      <alignment wrapText="1"/>
    </xf>
    <xf numFmtId="164" fontId="19" fillId="6" borderId="31" xfId="0" applyNumberFormat="1" applyFont="1" applyFill="1" applyBorder="1" applyAlignment="1">
      <alignment vertical="center"/>
    </xf>
    <xf numFmtId="0" fontId="18" fillId="7" borderId="65" xfId="0" applyFont="1" applyFill="1" applyBorder="1" applyAlignment="1"/>
    <xf numFmtId="0" fontId="19" fillId="7" borderId="32" xfId="0" applyFont="1" applyFill="1" applyBorder="1" applyAlignment="1">
      <alignment horizontal="right" vertical="center"/>
    </xf>
    <xf numFmtId="0" fontId="19" fillId="7" borderId="66" xfId="0" applyFont="1" applyFill="1" applyBorder="1" applyAlignment="1">
      <alignment wrapText="1"/>
    </xf>
    <xf numFmtId="164" fontId="19" fillId="7" borderId="65" xfId="0" applyNumberFormat="1" applyFont="1" applyFill="1" applyBorder="1" applyAlignment="1">
      <alignment vertical="center"/>
    </xf>
    <xf numFmtId="164" fontId="19" fillId="7" borderId="32" xfId="0" applyNumberFormat="1" applyFont="1" applyFill="1" applyBorder="1" applyAlignment="1">
      <alignment vertical="center"/>
    </xf>
    <xf numFmtId="164" fontId="19" fillId="7" borderId="75" xfId="0" applyNumberFormat="1" applyFont="1" applyFill="1" applyBorder="1" applyAlignment="1">
      <alignment vertical="center"/>
    </xf>
    <xf numFmtId="0" fontId="19" fillId="7" borderId="32" xfId="0" applyFont="1" applyFill="1" applyBorder="1" applyAlignment="1"/>
    <xf numFmtId="0" fontId="18" fillId="2" borderId="6" xfId="0" applyFont="1" applyFill="1" applyBorder="1" applyAlignment="1">
      <alignment vertical="center"/>
    </xf>
    <xf numFmtId="164" fontId="18" fillId="2" borderId="73" xfId="0" applyNumberFormat="1" applyFont="1" applyFill="1" applyBorder="1" applyAlignment="1">
      <alignment vertical="center"/>
    </xf>
    <xf numFmtId="0" fontId="19" fillId="5" borderId="4" xfId="0" applyFont="1" applyFill="1" applyBorder="1" applyAlignment="1">
      <alignment horizontal="right" vertical="center"/>
    </xf>
    <xf numFmtId="0" fontId="19" fillId="6" borderId="25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wrapText="1"/>
    </xf>
    <xf numFmtId="164" fontId="19" fillId="6" borderId="3" xfId="0" applyNumberFormat="1" applyFont="1" applyFill="1" applyBorder="1" applyAlignment="1">
      <alignment vertical="center"/>
    </xf>
    <xf numFmtId="0" fontId="18" fillId="8" borderId="65" xfId="0" applyFont="1" applyFill="1" applyBorder="1" applyAlignment="1"/>
    <xf numFmtId="0" fontId="19" fillId="8" borderId="32" xfId="0" applyFont="1" applyFill="1" applyBorder="1" applyAlignment="1">
      <alignment horizontal="right" vertical="center"/>
    </xf>
    <xf numFmtId="0" fontId="19" fillId="8" borderId="66" xfId="0" applyFont="1" applyFill="1" applyBorder="1" applyAlignment="1">
      <alignment wrapText="1"/>
    </xf>
    <xf numFmtId="164" fontId="19" fillId="8" borderId="42" xfId="0" applyNumberFormat="1" applyFont="1" applyFill="1" applyBorder="1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19" fillId="0" borderId="28" xfId="0" applyFont="1" applyBorder="1" applyAlignment="1">
      <alignment wrapText="1"/>
    </xf>
    <xf numFmtId="164" fontId="19" fillId="0" borderId="39" xfId="0" applyNumberFormat="1" applyFont="1" applyBorder="1" applyAlignment="1">
      <alignment vertical="center"/>
    </xf>
    <xf numFmtId="0" fontId="19" fillId="0" borderId="76" xfId="0" applyFont="1" applyBorder="1" applyAlignment="1"/>
    <xf numFmtId="0" fontId="19" fillId="0" borderId="77" xfId="0" applyFont="1" applyBorder="1" applyAlignment="1">
      <alignment horizontal="right" vertical="center"/>
    </xf>
    <xf numFmtId="0" fontId="19" fillId="0" borderId="77" xfId="0" applyFont="1" applyBorder="1" applyAlignment="1">
      <alignment wrapText="1"/>
    </xf>
    <xf numFmtId="164" fontId="19" fillId="0" borderId="77" xfId="0" applyNumberFormat="1" applyFont="1" applyBorder="1" applyAlignment="1">
      <alignment vertical="center"/>
    </xf>
    <xf numFmtId="0" fontId="21" fillId="5" borderId="6" xfId="0" applyFont="1" applyFill="1" applyBorder="1" applyAlignment="1"/>
    <xf numFmtId="164" fontId="21" fillId="5" borderId="73" xfId="0" applyNumberFormat="1" applyFont="1" applyFill="1" applyBorder="1" applyAlignment="1">
      <alignment vertical="center"/>
    </xf>
    <xf numFmtId="164" fontId="21" fillId="5" borderId="4" xfId="0" applyNumberFormat="1" applyFont="1" applyFill="1" applyBorder="1" applyAlignment="1">
      <alignment vertical="center"/>
    </xf>
    <xf numFmtId="164" fontId="21" fillId="5" borderId="79" xfId="0" applyNumberFormat="1" applyFont="1" applyFill="1" applyBorder="1" applyAlignment="1">
      <alignment vertical="center"/>
    </xf>
    <xf numFmtId="164" fontId="18" fillId="2" borderId="10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/>
    <xf numFmtId="164" fontId="22" fillId="0" borderId="12" xfId="0" applyNumberFormat="1" applyFont="1" applyBorder="1"/>
    <xf numFmtId="164" fontId="22" fillId="0" borderId="13" xfId="0" applyNumberFormat="1" applyFont="1" applyBorder="1"/>
    <xf numFmtId="164" fontId="18" fillId="2" borderId="14" xfId="0" applyNumberFormat="1" applyFont="1" applyFill="1" applyBorder="1"/>
    <xf numFmtId="164" fontId="23" fillId="0" borderId="4" xfId="0" applyNumberFormat="1" applyFont="1" applyFill="1" applyBorder="1"/>
    <xf numFmtId="164" fontId="23" fillId="0" borderId="14" xfId="0" applyNumberFormat="1" applyFont="1" applyFill="1" applyBorder="1"/>
    <xf numFmtId="164" fontId="23" fillId="0" borderId="15" xfId="0" applyNumberFormat="1" applyFont="1" applyBorder="1"/>
    <xf numFmtId="164" fontId="23" fillId="0" borderId="16" xfId="0" applyNumberFormat="1" applyFont="1" applyBorder="1"/>
    <xf numFmtId="0" fontId="19" fillId="0" borderId="5" xfId="0" applyFont="1" applyBorder="1" applyAlignment="1">
      <alignment vertical="center" wrapText="1"/>
    </xf>
    <xf numFmtId="0" fontId="21" fillId="5" borderId="25" xfId="0" applyFont="1" applyFill="1" applyBorder="1" applyAlignment="1">
      <alignment vertical="center" wrapText="1"/>
    </xf>
    <xf numFmtId="0" fontId="18" fillId="2" borderId="72" xfId="0" applyFont="1" applyFill="1" applyBorder="1" applyAlignment="1">
      <alignment wrapText="1"/>
    </xf>
    <xf numFmtId="164" fontId="18" fillId="2" borderId="72" xfId="0" applyNumberFormat="1" applyFont="1" applyFill="1" applyBorder="1"/>
    <xf numFmtId="164" fontId="19" fillId="0" borderId="3" xfId="0" applyNumberFormat="1" applyFont="1" applyFill="1" applyBorder="1"/>
    <xf numFmtId="164" fontId="20" fillId="0" borderId="10" xfId="0" applyNumberFormat="1" applyFont="1" applyFill="1" applyBorder="1" applyAlignment="1">
      <alignment horizontal="right" vertical="center"/>
    </xf>
    <xf numFmtId="164" fontId="19" fillId="0" borderId="4" xfId="0" applyNumberFormat="1" applyFont="1" applyFill="1" applyBorder="1"/>
    <xf numFmtId="164" fontId="19" fillId="0" borderId="6" xfId="0" applyNumberFormat="1" applyFont="1" applyFill="1" applyBorder="1" applyAlignment="1">
      <alignment vertical="center"/>
    </xf>
    <xf numFmtId="164" fontId="19" fillId="0" borderId="4" xfId="0" applyNumberFormat="1" applyFont="1" applyFill="1" applyBorder="1" applyAlignment="1">
      <alignment vertical="center"/>
    </xf>
    <xf numFmtId="164" fontId="19" fillId="7" borderId="73" xfId="0" applyNumberFormat="1" applyFont="1" applyFill="1" applyBorder="1" applyAlignment="1">
      <alignment vertical="center"/>
    </xf>
    <xf numFmtId="164" fontId="19" fillId="7" borderId="78" xfId="0" applyNumberFormat="1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8" fillId="0" borderId="0" xfId="0" applyFont="1" applyFill="1"/>
    <xf numFmtId="0" fontId="19" fillId="5" borderId="6" xfId="0" applyFont="1" applyFill="1" applyBorder="1" applyAlignment="1">
      <alignment horizontal="center"/>
    </xf>
    <xf numFmtId="0" fontId="19" fillId="5" borderId="5" xfId="0" applyFont="1" applyFill="1" applyBorder="1" applyAlignment="1">
      <alignment vertical="center" wrapText="1"/>
    </xf>
    <xf numFmtId="164" fontId="19" fillId="5" borderId="3" xfId="0" applyNumberFormat="1" applyFont="1" applyFill="1" applyBorder="1"/>
    <xf numFmtId="164" fontId="19" fillId="5" borderId="4" xfId="0" applyNumberFormat="1" applyFont="1" applyFill="1" applyBorder="1"/>
    <xf numFmtId="164" fontId="19" fillId="5" borderId="5" xfId="0" applyNumberFormat="1" applyFont="1" applyFill="1" applyBorder="1"/>
    <xf numFmtId="0" fontId="19" fillId="4" borderId="5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right" vertical="center"/>
    </xf>
    <xf numFmtId="164" fontId="19" fillId="4" borderId="3" xfId="0" applyNumberFormat="1" applyFont="1" applyFill="1" applyBorder="1"/>
    <xf numFmtId="164" fontId="19" fillId="4" borderId="4" xfId="0" applyNumberFormat="1" applyFont="1" applyFill="1" applyBorder="1"/>
    <xf numFmtId="164" fontId="19" fillId="4" borderId="5" xfId="0" applyNumberFormat="1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164" fontId="19" fillId="4" borderId="3" xfId="0" applyNumberFormat="1" applyFont="1" applyFill="1" applyBorder="1" applyAlignment="1">
      <alignment vertical="center"/>
    </xf>
    <xf numFmtId="164" fontId="19" fillId="4" borderId="4" xfId="0" applyNumberFormat="1" applyFont="1" applyFill="1" applyBorder="1" applyAlignment="1">
      <alignment vertical="center"/>
    </xf>
    <xf numFmtId="164" fontId="19" fillId="4" borderId="5" xfId="0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vertical="center"/>
    </xf>
    <xf numFmtId="164" fontId="19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0" fillId="0" borderId="36" xfId="0" applyFont="1" applyBorder="1" applyAlignment="1">
      <alignment horizontal="right" vertical="center"/>
    </xf>
    <xf numFmtId="0" fontId="20" fillId="0" borderId="83" xfId="0" applyFont="1" applyBorder="1" applyAlignment="1">
      <alignment horizontal="right" vertical="center"/>
    </xf>
    <xf numFmtId="0" fontId="18" fillId="2" borderId="36" xfId="0" applyFont="1" applyFill="1" applyBorder="1" applyAlignment="1">
      <alignment horizontal="right" vertical="center"/>
    </xf>
    <xf numFmtId="0" fontId="18" fillId="2" borderId="83" xfId="0" applyFont="1" applyFill="1" applyBorder="1" applyAlignment="1">
      <alignment horizontal="right" vertical="center"/>
    </xf>
    <xf numFmtId="0" fontId="20" fillId="0" borderId="43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2" fillId="0" borderId="8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18" fillId="2" borderId="54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23" fillId="0" borderId="8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18" fillId="2" borderId="36" xfId="0" applyFont="1" applyFill="1" applyBorder="1" applyAlignment="1">
      <alignment horizontal="right"/>
    </xf>
    <xf numFmtId="0" fontId="18" fillId="2" borderId="83" xfId="0" applyFont="1" applyFill="1" applyBorder="1" applyAlignment="1">
      <alignment horizontal="right"/>
    </xf>
    <xf numFmtId="0" fontId="18" fillId="2" borderId="85" xfId="0" applyFont="1" applyFill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83" xfId="0" applyFont="1" applyBorder="1" applyAlignment="1">
      <alignment horizontal="right"/>
    </xf>
    <xf numFmtId="0" fontId="18" fillId="0" borderId="85" xfId="0" applyFont="1" applyBorder="1" applyAlignment="1">
      <alignment horizontal="right"/>
    </xf>
    <xf numFmtId="0" fontId="11" fillId="0" borderId="92" xfId="2" applyFont="1" applyBorder="1" applyAlignment="1">
      <alignment horizontal="center" vertical="center"/>
    </xf>
    <xf numFmtId="0" fontId="11" fillId="0" borderId="94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5" xfId="2" applyFont="1" applyBorder="1" applyAlignment="1">
      <alignment horizontal="center" vertical="center"/>
    </xf>
    <xf numFmtId="0" fontId="18" fillId="2" borderId="54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0" fontId="7" fillId="0" borderId="54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7" fillId="0" borderId="84" xfId="2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2" borderId="36" xfId="2" applyFont="1" applyFill="1" applyBorder="1" applyAlignment="1">
      <alignment horizontal="right" vertical="center"/>
    </xf>
    <xf numFmtId="0" fontId="7" fillId="2" borderId="83" xfId="2" applyFont="1" applyFill="1" applyBorder="1" applyAlignment="1">
      <alignment horizontal="right" vertical="center"/>
    </xf>
    <xf numFmtId="0" fontId="7" fillId="2" borderId="85" xfId="2" applyFont="1" applyFill="1" applyBorder="1" applyAlignment="1">
      <alignment horizontal="right" vertical="center"/>
    </xf>
    <xf numFmtId="0" fontId="7" fillId="0" borderId="36" xfId="2" applyFont="1" applyBorder="1" applyAlignment="1">
      <alignment horizontal="right" vertical="center"/>
    </xf>
    <xf numFmtId="0" fontId="7" fillId="0" borderId="83" xfId="2" applyFont="1" applyBorder="1" applyAlignment="1">
      <alignment horizontal="right" vertical="center"/>
    </xf>
    <xf numFmtId="0" fontId="7" fillId="0" borderId="85" xfId="2" applyFont="1" applyBorder="1" applyAlignment="1">
      <alignment horizontal="right" vertical="center"/>
    </xf>
    <xf numFmtId="0" fontId="7" fillId="0" borderId="86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77" xfId="2" applyFont="1" applyFill="1" applyBorder="1" applyAlignment="1">
      <alignment horizontal="left" vertical="center"/>
    </xf>
    <xf numFmtId="0" fontId="11" fillId="0" borderId="91" xfId="2" applyFont="1" applyBorder="1" applyAlignment="1">
      <alignment horizontal="center" vertical="center"/>
    </xf>
    <xf numFmtId="0" fontId="11" fillId="0" borderId="9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25" fillId="0" borderId="0" xfId="2" applyFont="1" applyAlignment="1">
      <alignment horizontal="center"/>
    </xf>
    <xf numFmtId="0" fontId="14" fillId="0" borderId="95" xfId="2" applyFont="1" applyBorder="1" applyAlignment="1">
      <alignment horizontal="center" vertical="center"/>
    </xf>
    <xf numFmtId="0" fontId="14" fillId="0" borderId="96" xfId="2" applyFont="1" applyBorder="1" applyAlignment="1">
      <alignment horizontal="center" vertical="center"/>
    </xf>
    <xf numFmtId="0" fontId="14" fillId="0" borderId="97" xfId="2" applyFont="1" applyBorder="1" applyAlignment="1">
      <alignment horizontal="center" vertical="center"/>
    </xf>
    <xf numFmtId="0" fontId="10" fillId="2" borderId="36" xfId="2" applyFont="1" applyFill="1" applyBorder="1" applyAlignment="1">
      <alignment horizontal="right" vertical="center"/>
    </xf>
    <xf numFmtId="0" fontId="10" fillId="2" borderId="83" xfId="2" applyFont="1" applyFill="1" applyBorder="1" applyAlignment="1">
      <alignment horizontal="right" vertical="center"/>
    </xf>
    <xf numFmtId="0" fontId="10" fillId="0" borderId="0" xfId="2" applyFont="1" applyAlignment="1">
      <alignment horizontal="center"/>
    </xf>
    <xf numFmtId="0" fontId="13" fillId="0" borderId="95" xfId="2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/>
    </xf>
    <xf numFmtId="0" fontId="13" fillId="0" borderId="97" xfId="2" applyFont="1" applyBorder="1" applyAlignment="1">
      <alignment horizontal="center" vertical="center"/>
    </xf>
    <xf numFmtId="0" fontId="10" fillId="0" borderId="99" xfId="2" applyFont="1" applyFill="1" applyBorder="1" applyAlignment="1">
      <alignment horizontal="left" vertical="center"/>
    </xf>
    <xf numFmtId="0" fontId="10" fillId="0" borderId="46" xfId="2" applyFont="1" applyFill="1" applyBorder="1" applyAlignment="1">
      <alignment horizontal="left" vertical="center"/>
    </xf>
    <xf numFmtId="0" fontId="10" fillId="0" borderId="36" xfId="2" applyFont="1" applyBorder="1" applyAlignment="1">
      <alignment horizontal="right" vertical="center"/>
    </xf>
    <xf numFmtId="0" fontId="10" fillId="0" borderId="83" xfId="2" applyFont="1" applyBorder="1" applyAlignment="1">
      <alignment horizontal="right" vertical="center"/>
    </xf>
    <xf numFmtId="0" fontId="10" fillId="0" borderId="10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01" xfId="2" applyFont="1" applyFill="1" applyBorder="1" applyAlignment="1">
      <alignment horizontal="left" vertical="center"/>
    </xf>
    <xf numFmtId="0" fontId="10" fillId="0" borderId="102" xfId="2" quotePrefix="1" applyNumberFormat="1" applyFont="1" applyBorder="1" applyAlignment="1">
      <alignment horizontal="center" vertical="center" wrapText="1"/>
    </xf>
    <xf numFmtId="0" fontId="10" fillId="0" borderId="47" xfId="2" quotePrefix="1" applyNumberFormat="1" applyFont="1" applyBorder="1" applyAlignment="1">
      <alignment horizontal="center" vertical="center" wrapText="1"/>
    </xf>
    <xf numFmtId="0" fontId="8" fillId="0" borderId="103" xfId="2" applyFont="1" applyBorder="1" applyAlignment="1">
      <alignment horizontal="center" vertical="center" wrapText="1"/>
    </xf>
    <xf numFmtId="0" fontId="8" fillId="0" borderId="104" xfId="2" applyFont="1" applyBorder="1" applyAlignment="1">
      <alignment horizontal="center" vertical="center" wrapText="1"/>
    </xf>
    <xf numFmtId="0" fontId="10" fillId="0" borderId="80" xfId="2" applyFont="1" applyBorder="1" applyAlignment="1">
      <alignment horizontal="right" vertical="center"/>
    </xf>
    <xf numFmtId="0" fontId="10" fillId="0" borderId="81" xfId="2" applyFont="1" applyBorder="1" applyAlignment="1">
      <alignment horizontal="right" vertical="center"/>
    </xf>
    <xf numFmtId="0" fontId="10" fillId="2" borderId="78" xfId="2" applyFont="1" applyFill="1" applyBorder="1" applyAlignment="1">
      <alignment horizontal="right"/>
    </xf>
    <xf numFmtId="0" fontId="10" fillId="2" borderId="77" xfId="2" applyFont="1" applyFill="1" applyBorder="1" applyAlignment="1">
      <alignment horizontal="right"/>
    </xf>
    <xf numFmtId="0" fontId="10" fillId="2" borderId="98" xfId="2" applyFont="1" applyFill="1" applyBorder="1" applyAlignment="1">
      <alignment horizontal="right"/>
    </xf>
    <xf numFmtId="0" fontId="10" fillId="0" borderId="36" xfId="2" applyFont="1" applyBorder="1" applyAlignment="1">
      <alignment horizontal="right"/>
    </xf>
    <xf numFmtId="0" fontId="10" fillId="0" borderId="83" xfId="2" applyFont="1" applyBorder="1" applyAlignment="1">
      <alignment horizontal="right"/>
    </xf>
    <xf numFmtId="0" fontId="10" fillId="0" borderId="85" xfId="2" applyFont="1" applyBorder="1" applyAlignment="1">
      <alignment horizontal="right"/>
    </xf>
    <xf numFmtId="0" fontId="10" fillId="2" borderId="36" xfId="2" applyFont="1" applyFill="1" applyBorder="1" applyAlignment="1">
      <alignment horizontal="right"/>
    </xf>
    <xf numFmtId="0" fontId="10" fillId="2" borderId="83" xfId="2" applyFont="1" applyFill="1" applyBorder="1" applyAlignment="1">
      <alignment horizontal="right"/>
    </xf>
    <xf numFmtId="0" fontId="10" fillId="2" borderId="85" xfId="2" applyFont="1" applyFill="1" applyBorder="1" applyAlignment="1">
      <alignment horizontal="right"/>
    </xf>
    <xf numFmtId="0" fontId="10" fillId="2" borderId="54" xfId="2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right" vertical="center"/>
    </xf>
    <xf numFmtId="0" fontId="10" fillId="0" borderId="54" xfId="2" applyFont="1" applyBorder="1" applyAlignment="1">
      <alignment horizontal="right"/>
    </xf>
    <xf numFmtId="0" fontId="10" fillId="0" borderId="4" xfId="2" applyFont="1" applyBorder="1" applyAlignment="1">
      <alignment horizontal="right"/>
    </xf>
    <xf numFmtId="0" fontId="10" fillId="0" borderId="84" xfId="2" applyFont="1" applyBorder="1" applyAlignment="1">
      <alignment horizontal="right"/>
    </xf>
    <xf numFmtId="0" fontId="10" fillId="0" borderId="15" xfId="2" applyFont="1" applyBorder="1" applyAlignment="1">
      <alignment horizontal="right"/>
    </xf>
    <xf numFmtId="0" fontId="10" fillId="0" borderId="86" xfId="2" applyFont="1" applyBorder="1" applyAlignment="1">
      <alignment horizontal="right" vertical="center"/>
    </xf>
    <xf numFmtId="0" fontId="10" fillId="0" borderId="12" xfId="2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9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</cellXfs>
  <cellStyles count="4">
    <cellStyle name="Excel Built-in Normal" xfId="1"/>
    <cellStyle name="Normal 2" xfId="2"/>
    <cellStyle name="Normalno" xfId="0" builtinId="0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2</xdr:col>
      <xdr:colOff>161925</xdr:colOff>
      <xdr:row>0</xdr:row>
      <xdr:rowOff>1123950</xdr:rowOff>
    </xdr:to>
    <xdr:pic>
      <xdr:nvPicPr>
        <xdr:cNvPr id="119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1000125" cy="1095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2</xdr:col>
      <xdr:colOff>270364</xdr:colOff>
      <xdr:row>0</xdr:row>
      <xdr:rowOff>111369</xdr:rowOff>
    </xdr:from>
    <xdr:to>
      <xdr:col>5</xdr:col>
      <xdr:colOff>1041888</xdr:colOff>
      <xdr:row>0</xdr:row>
      <xdr:rowOff>1197219</xdr:rowOff>
    </xdr:to>
    <xdr:pic>
      <xdr:nvPicPr>
        <xdr:cNvPr id="1194" name="Slika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6" y="111369"/>
          <a:ext cx="6303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0</xdr:row>
      <xdr:rowOff>1085850</xdr:rowOff>
    </xdr:from>
    <xdr:to>
      <xdr:col>6</xdr:col>
      <xdr:colOff>0</xdr:colOff>
      <xdr:row>0</xdr:row>
      <xdr:rowOff>1123950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1047750" y="1085850"/>
          <a:ext cx="6457950" cy="38100"/>
        </a:xfrm>
        <a:prstGeom prst="line">
          <a:avLst/>
        </a:prstGeom>
        <a:noFill/>
        <a:ln w="19080">
          <a:solidFill>
            <a:srgbClr val="A50021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abSelected="1" topLeftCell="A120" zoomScale="130" zoomScaleNormal="130" workbookViewId="0">
      <selection activeCell="D15" sqref="D15"/>
    </sheetView>
  </sheetViews>
  <sheetFormatPr defaultRowHeight="21" x14ac:dyDescent="0.35"/>
  <cols>
    <col min="1" max="1" width="4.85546875" style="5" customWidth="1"/>
    <col min="2" max="2" width="8.7109375" style="5" customWidth="1"/>
    <col min="3" max="3" width="49.7109375" style="5" customWidth="1"/>
    <col min="4" max="4" width="17.42578125" style="5" customWidth="1"/>
    <col min="5" max="5" width="15.85546875" style="5" customWidth="1"/>
    <col min="6" max="6" width="16" style="5" customWidth="1"/>
    <col min="7" max="16384" width="9.140625" style="5"/>
  </cols>
  <sheetData>
    <row r="1" spans="1:6" ht="126.75" customHeight="1" x14ac:dyDescent="0.35">
      <c r="A1" s="414" t="s">
        <v>181</v>
      </c>
      <c r="B1" s="415"/>
      <c r="C1" s="415"/>
      <c r="D1" s="415"/>
      <c r="E1" s="415"/>
      <c r="F1" s="415"/>
    </row>
    <row r="2" spans="1:6" ht="24" customHeight="1" thickBot="1" x14ac:dyDescent="0.4">
      <c r="A2" s="426" t="s">
        <v>179</v>
      </c>
      <c r="B2" s="426"/>
      <c r="C2" s="426"/>
      <c r="D2" s="426"/>
      <c r="E2" s="426"/>
      <c r="F2" s="426"/>
    </row>
    <row r="3" spans="1:6" ht="23.25" customHeight="1" thickTop="1" x14ac:dyDescent="0.35">
      <c r="A3" s="420" t="s">
        <v>42</v>
      </c>
      <c r="B3" s="421"/>
      <c r="C3" s="424" t="s">
        <v>6</v>
      </c>
      <c r="D3" s="430" t="s">
        <v>180</v>
      </c>
      <c r="E3" s="431"/>
      <c r="F3" s="432"/>
    </row>
    <row r="4" spans="1:6" ht="32.25" thickBot="1" x14ac:dyDescent="0.4">
      <c r="A4" s="422"/>
      <c r="B4" s="423"/>
      <c r="C4" s="425"/>
      <c r="D4" s="229" t="s">
        <v>45</v>
      </c>
      <c r="E4" s="229" t="s">
        <v>46</v>
      </c>
      <c r="F4" s="230" t="s">
        <v>47</v>
      </c>
    </row>
    <row r="5" spans="1:6" ht="28.5" customHeight="1" thickTop="1" thickBot="1" x14ac:dyDescent="0.4">
      <c r="A5" s="427" t="s">
        <v>44</v>
      </c>
      <c r="B5" s="428"/>
      <c r="C5" s="428"/>
      <c r="D5" s="428"/>
      <c r="E5" s="428"/>
      <c r="F5" s="429"/>
    </row>
    <row r="6" spans="1:6" s="8" customFormat="1" ht="21.75" thickTop="1" x14ac:dyDescent="0.35">
      <c r="A6" s="231">
        <v>31</v>
      </c>
      <c r="B6" s="232"/>
      <c r="C6" s="381" t="s">
        <v>27</v>
      </c>
      <c r="D6" s="233">
        <f>SUM(D7)</f>
        <v>0</v>
      </c>
      <c r="E6" s="234">
        <f>SUM(E7)</f>
        <v>25000</v>
      </c>
      <c r="F6" s="382">
        <f>SUM(D6:E6)</f>
        <v>25000</v>
      </c>
    </row>
    <row r="7" spans="1:6" x14ac:dyDescent="0.35">
      <c r="A7" s="236"/>
      <c r="B7" s="237">
        <v>311</v>
      </c>
      <c r="C7" s="238" t="s">
        <v>27</v>
      </c>
      <c r="D7" s="239">
        <f>SUM(D8+D9)</f>
        <v>0</v>
      </c>
      <c r="E7" s="240">
        <f>SUM(E8+E9)</f>
        <v>25000</v>
      </c>
      <c r="F7" s="241">
        <f t="shared" ref="F7:F37" si="0">SUM(D7:E7)</f>
        <v>25000</v>
      </c>
    </row>
    <row r="8" spans="1:6" x14ac:dyDescent="0.35">
      <c r="A8" s="242"/>
      <c r="B8" s="243">
        <v>3111</v>
      </c>
      <c r="C8" s="244" t="s">
        <v>109</v>
      </c>
      <c r="D8" s="245"/>
      <c r="E8" s="246">
        <v>20000</v>
      </c>
      <c r="F8" s="247">
        <f t="shared" si="0"/>
        <v>20000</v>
      </c>
    </row>
    <row r="9" spans="1:6" ht="20.25" customHeight="1" x14ac:dyDescent="0.35">
      <c r="A9" s="242"/>
      <c r="B9" s="243">
        <v>3112</v>
      </c>
      <c r="C9" s="244" t="s">
        <v>110</v>
      </c>
      <c r="D9" s="245"/>
      <c r="E9" s="385">
        <v>5000</v>
      </c>
      <c r="F9" s="247">
        <f t="shared" si="0"/>
        <v>5000</v>
      </c>
    </row>
    <row r="10" spans="1:6" s="8" customFormat="1" hidden="1" x14ac:dyDescent="0.35">
      <c r="A10" s="248">
        <v>32</v>
      </c>
      <c r="B10" s="228"/>
      <c r="C10" s="249" t="s">
        <v>7</v>
      </c>
      <c r="D10" s="250">
        <f>SUM(D11)</f>
        <v>0</v>
      </c>
      <c r="E10" s="251">
        <f>SUM(E11)</f>
        <v>0</v>
      </c>
      <c r="F10" s="252">
        <f t="shared" si="0"/>
        <v>0</v>
      </c>
    </row>
    <row r="11" spans="1:6" hidden="1" x14ac:dyDescent="0.35">
      <c r="A11" s="242"/>
      <c r="B11" s="243">
        <v>321</v>
      </c>
      <c r="C11" s="244" t="s">
        <v>7</v>
      </c>
      <c r="D11" s="245"/>
      <c r="E11" s="246"/>
      <c r="F11" s="247">
        <f t="shared" si="0"/>
        <v>0</v>
      </c>
    </row>
    <row r="12" spans="1:6" s="8" customFormat="1" x14ac:dyDescent="0.35">
      <c r="A12" s="248">
        <v>33</v>
      </c>
      <c r="B12" s="228"/>
      <c r="C12" s="249" t="s">
        <v>8</v>
      </c>
      <c r="D12" s="250">
        <f>SUM(D13)</f>
        <v>880000</v>
      </c>
      <c r="E12" s="251">
        <f>SUM(E13)</f>
        <v>0</v>
      </c>
      <c r="F12" s="252">
        <f t="shared" si="0"/>
        <v>880000</v>
      </c>
    </row>
    <row r="13" spans="1:6" x14ac:dyDescent="0.35">
      <c r="A13" s="236"/>
      <c r="B13" s="237">
        <v>331</v>
      </c>
      <c r="C13" s="238" t="s">
        <v>8</v>
      </c>
      <c r="D13" s="239">
        <f>SUM(D14+D15)</f>
        <v>880000</v>
      </c>
      <c r="E13" s="240">
        <f>SUM(E14+E15)</f>
        <v>0</v>
      </c>
      <c r="F13" s="241">
        <f t="shared" si="0"/>
        <v>880000</v>
      </c>
    </row>
    <row r="14" spans="1:6" x14ac:dyDescent="0.35">
      <c r="A14" s="242"/>
      <c r="B14" s="243">
        <v>3311</v>
      </c>
      <c r="C14" s="244" t="s">
        <v>114</v>
      </c>
      <c r="D14" s="383">
        <v>850000</v>
      </c>
      <c r="E14" s="246"/>
      <c r="F14" s="247">
        <f t="shared" si="0"/>
        <v>850000</v>
      </c>
    </row>
    <row r="15" spans="1:6" x14ac:dyDescent="0.35">
      <c r="A15" s="242"/>
      <c r="B15" s="243">
        <v>3312</v>
      </c>
      <c r="C15" s="244" t="s">
        <v>111</v>
      </c>
      <c r="D15" s="245">
        <v>30000</v>
      </c>
      <c r="E15" s="246"/>
      <c r="F15" s="247">
        <f t="shared" si="0"/>
        <v>30000</v>
      </c>
    </row>
    <row r="16" spans="1:6" s="8" customFormat="1" x14ac:dyDescent="0.35">
      <c r="A16" s="248">
        <v>34</v>
      </c>
      <c r="B16" s="228"/>
      <c r="C16" s="249" t="s">
        <v>28</v>
      </c>
      <c r="D16" s="250">
        <f>SUM(D17:D18)</f>
        <v>100</v>
      </c>
      <c r="E16" s="251">
        <f>SUM(E17:E18)</f>
        <v>80000</v>
      </c>
      <c r="F16" s="252">
        <f t="shared" si="0"/>
        <v>80100</v>
      </c>
    </row>
    <row r="17" spans="1:6" x14ac:dyDescent="0.35">
      <c r="A17" s="236"/>
      <c r="B17" s="237">
        <v>341</v>
      </c>
      <c r="C17" s="238" t="s">
        <v>113</v>
      </c>
      <c r="D17" s="239">
        <v>100</v>
      </c>
      <c r="E17" s="240">
        <v>0</v>
      </c>
      <c r="F17" s="241">
        <f t="shared" si="0"/>
        <v>100</v>
      </c>
    </row>
    <row r="18" spans="1:6" ht="21" customHeight="1" x14ac:dyDescent="0.35">
      <c r="A18" s="236"/>
      <c r="B18" s="237">
        <v>342</v>
      </c>
      <c r="C18" s="238" t="s">
        <v>112</v>
      </c>
      <c r="D18" s="239">
        <v>0</v>
      </c>
      <c r="E18" s="240">
        <v>80000</v>
      </c>
      <c r="F18" s="241">
        <f t="shared" si="0"/>
        <v>80000</v>
      </c>
    </row>
    <row r="19" spans="1:6" s="8" customFormat="1" ht="28.5" customHeight="1" x14ac:dyDescent="0.35">
      <c r="A19" s="248">
        <v>35</v>
      </c>
      <c r="B19" s="228"/>
      <c r="C19" s="249" t="s">
        <v>31</v>
      </c>
      <c r="D19" s="250">
        <f>D20</f>
        <v>450000</v>
      </c>
      <c r="E19" s="251">
        <f>SUM(E20:E24)</f>
        <v>0</v>
      </c>
      <c r="F19" s="252">
        <f t="shared" si="0"/>
        <v>450000</v>
      </c>
    </row>
    <row r="20" spans="1:6" ht="22.5" customHeight="1" x14ac:dyDescent="0.35">
      <c r="A20" s="399"/>
      <c r="B20" s="400">
        <v>351</v>
      </c>
      <c r="C20" s="408" t="s">
        <v>32</v>
      </c>
      <c r="D20" s="401">
        <v>450000</v>
      </c>
      <c r="E20" s="402">
        <f>E21</f>
        <v>0</v>
      </c>
      <c r="F20" s="403">
        <f t="shared" si="0"/>
        <v>450000</v>
      </c>
    </row>
    <row r="21" spans="1:6" ht="19.5" customHeight="1" x14ac:dyDescent="0.35">
      <c r="A21" s="393"/>
      <c r="B21" s="349">
        <v>3511</v>
      </c>
      <c r="C21" s="407" t="s">
        <v>182</v>
      </c>
      <c r="D21" s="395">
        <v>450000</v>
      </c>
      <c r="E21" s="396">
        <f>E22</f>
        <v>0</v>
      </c>
      <c r="F21" s="397">
        <f t="shared" si="0"/>
        <v>450000</v>
      </c>
    </row>
    <row r="22" spans="1:6" ht="32.25" customHeight="1" x14ac:dyDescent="0.35">
      <c r="A22" s="242"/>
      <c r="B22" s="243">
        <v>35112</v>
      </c>
      <c r="C22" s="244" t="s">
        <v>183</v>
      </c>
      <c r="D22" s="253">
        <v>450000</v>
      </c>
      <c r="E22" s="254"/>
      <c r="F22" s="255">
        <f t="shared" si="0"/>
        <v>450000</v>
      </c>
    </row>
    <row r="23" spans="1:6" ht="0.75" hidden="1" customHeight="1" x14ac:dyDescent="0.35">
      <c r="A23" s="242"/>
      <c r="B23" s="243">
        <v>354</v>
      </c>
      <c r="C23" s="244" t="s">
        <v>35</v>
      </c>
      <c r="D23" s="245"/>
      <c r="E23" s="246"/>
      <c r="F23" s="247">
        <f t="shared" si="0"/>
        <v>0</v>
      </c>
    </row>
    <row r="24" spans="1:6" ht="25.5" hidden="1" customHeight="1" x14ac:dyDescent="0.35">
      <c r="A24" s="242"/>
      <c r="B24" s="243">
        <v>355</v>
      </c>
      <c r="C24" s="244" t="s">
        <v>36</v>
      </c>
      <c r="D24" s="245"/>
      <c r="E24" s="246"/>
      <c r="F24" s="247">
        <f t="shared" si="0"/>
        <v>0</v>
      </c>
    </row>
    <row r="25" spans="1:6" s="8" customFormat="1" x14ac:dyDescent="0.35">
      <c r="A25" s="248">
        <v>36</v>
      </c>
      <c r="B25" s="228"/>
      <c r="C25" s="249" t="s">
        <v>37</v>
      </c>
      <c r="D25" s="250">
        <f>SUM(D26+D30+D33)</f>
        <v>44900</v>
      </c>
      <c r="E25" s="251">
        <f>SUM(E26:E33)</f>
        <v>0</v>
      </c>
      <c r="F25" s="252">
        <f t="shared" si="0"/>
        <v>44900</v>
      </c>
    </row>
    <row r="26" spans="1:6" ht="22.5" customHeight="1" x14ac:dyDescent="0.35">
      <c r="A26" s="236"/>
      <c r="B26" s="237">
        <v>361</v>
      </c>
      <c r="C26" s="238" t="s">
        <v>115</v>
      </c>
      <c r="D26" s="239">
        <f>SUM(D27:D29)</f>
        <v>14800</v>
      </c>
      <c r="E26" s="240">
        <f>SUM(E27+E28)</f>
        <v>0</v>
      </c>
      <c r="F26" s="241">
        <f t="shared" si="0"/>
        <v>14800</v>
      </c>
    </row>
    <row r="27" spans="1:6" ht="22.5" customHeight="1" x14ac:dyDescent="0.35">
      <c r="A27" s="256"/>
      <c r="B27" s="243">
        <v>3611</v>
      </c>
      <c r="C27" s="257" t="s">
        <v>186</v>
      </c>
      <c r="D27" s="383">
        <v>3000</v>
      </c>
      <c r="E27" s="246"/>
      <c r="F27" s="247">
        <f t="shared" si="0"/>
        <v>3000</v>
      </c>
    </row>
    <row r="28" spans="1:6" ht="22.5" customHeight="1" x14ac:dyDescent="0.35">
      <c r="A28" s="258"/>
      <c r="B28" s="259">
        <v>3612</v>
      </c>
      <c r="C28" s="244" t="s">
        <v>187</v>
      </c>
      <c r="D28" s="245">
        <v>6000</v>
      </c>
      <c r="E28" s="246"/>
      <c r="F28" s="247">
        <f t="shared" si="0"/>
        <v>6000</v>
      </c>
    </row>
    <row r="29" spans="1:6" ht="24" customHeight="1" x14ac:dyDescent="0.35">
      <c r="A29" s="242"/>
      <c r="B29" s="243">
        <v>3613</v>
      </c>
      <c r="C29" s="379" t="s">
        <v>188</v>
      </c>
      <c r="D29" s="383">
        <v>5800</v>
      </c>
      <c r="E29" s="246"/>
      <c r="F29" s="247">
        <f t="shared" si="0"/>
        <v>5800</v>
      </c>
    </row>
    <row r="30" spans="1:6" ht="18.75" customHeight="1" x14ac:dyDescent="0.35">
      <c r="A30" s="399"/>
      <c r="B30" s="400">
        <v>362</v>
      </c>
      <c r="C30" s="398" t="s">
        <v>39</v>
      </c>
      <c r="D30" s="409">
        <f>D31</f>
        <v>30000</v>
      </c>
      <c r="E30" s="410">
        <f>E31</f>
        <v>0</v>
      </c>
      <c r="F30" s="411">
        <f>SUM(D30+E30)</f>
        <v>30000</v>
      </c>
    </row>
    <row r="31" spans="1:6" ht="33" customHeight="1" x14ac:dyDescent="0.35">
      <c r="A31" s="393"/>
      <c r="B31" s="349">
        <v>3621</v>
      </c>
      <c r="C31" s="394" t="s">
        <v>189</v>
      </c>
      <c r="D31" s="309">
        <f>D32</f>
        <v>30000</v>
      </c>
      <c r="E31" s="300">
        <f>E32</f>
        <v>0</v>
      </c>
      <c r="F31" s="301">
        <f>SUM(D31+E31)</f>
        <v>30000</v>
      </c>
    </row>
    <row r="32" spans="1:6" ht="20.25" customHeight="1" x14ac:dyDescent="0.35">
      <c r="A32" s="404"/>
      <c r="B32" s="405">
        <v>36212</v>
      </c>
      <c r="C32" s="406" t="s">
        <v>190</v>
      </c>
      <c r="D32" s="412">
        <v>30000</v>
      </c>
      <c r="E32" s="387"/>
      <c r="F32" s="413">
        <f>SUM(D32+E32)</f>
        <v>30000</v>
      </c>
    </row>
    <row r="33" spans="1:6" ht="24" customHeight="1" thickBot="1" x14ac:dyDescent="0.4">
      <c r="A33" s="236"/>
      <c r="B33" s="237">
        <v>363</v>
      </c>
      <c r="C33" s="238" t="s">
        <v>40</v>
      </c>
      <c r="D33" s="239">
        <v>100</v>
      </c>
      <c r="E33" s="240">
        <v>0</v>
      </c>
      <c r="F33" s="241">
        <f t="shared" si="0"/>
        <v>100</v>
      </c>
    </row>
    <row r="34" spans="1:6" s="8" customFormat="1" ht="23.25" hidden="1" customHeight="1" thickBot="1" x14ac:dyDescent="0.4">
      <c r="A34" s="248">
        <v>37</v>
      </c>
      <c r="B34" s="260"/>
      <c r="C34" s="249" t="s">
        <v>41</v>
      </c>
      <c r="D34" s="250">
        <f>SUM(D35)</f>
        <v>0</v>
      </c>
      <c r="E34" s="251">
        <f>SUM(E35)</f>
        <v>0</v>
      </c>
      <c r="F34" s="252">
        <f t="shared" si="0"/>
        <v>0</v>
      </c>
    </row>
    <row r="35" spans="1:6" ht="23.25" hidden="1" customHeight="1" thickBot="1" x14ac:dyDescent="0.4">
      <c r="A35" s="261"/>
      <c r="B35" s="262">
        <v>371</v>
      </c>
      <c r="C35" s="263" t="s">
        <v>41</v>
      </c>
      <c r="D35" s="264"/>
      <c r="E35" s="265"/>
      <c r="F35" s="266">
        <f t="shared" si="0"/>
        <v>0</v>
      </c>
    </row>
    <row r="36" spans="1:6" ht="26.25" customHeight="1" thickTop="1" thickBot="1" x14ac:dyDescent="0.4">
      <c r="A36" s="418" t="s">
        <v>49</v>
      </c>
      <c r="B36" s="419"/>
      <c r="C36" s="419"/>
      <c r="D36" s="267">
        <f>SUM(D34,D25,D19,D16,D12,D10,D6)</f>
        <v>1375000</v>
      </c>
      <c r="E36" s="267">
        <f>SUM(E34,E25,E19,E16,E12,E10,E6)</f>
        <v>105000</v>
      </c>
      <c r="F36" s="267">
        <f t="shared" si="0"/>
        <v>1480000</v>
      </c>
    </row>
    <row r="37" spans="1:6" ht="26.25" customHeight="1" thickTop="1" thickBot="1" x14ac:dyDescent="0.4">
      <c r="A37" s="416" t="s">
        <v>54</v>
      </c>
      <c r="B37" s="417"/>
      <c r="C37" s="417"/>
      <c r="D37" s="384">
        <v>437274.83</v>
      </c>
      <c r="E37" s="268">
        <v>0</v>
      </c>
      <c r="F37" s="268">
        <f t="shared" si="0"/>
        <v>437274.83</v>
      </c>
    </row>
    <row r="38" spans="1:6" ht="26.25" customHeight="1" thickTop="1" thickBot="1" x14ac:dyDescent="0.4">
      <c r="A38" s="418" t="s">
        <v>51</v>
      </c>
      <c r="B38" s="419"/>
      <c r="C38" s="419"/>
      <c r="D38" s="267">
        <f t="shared" ref="D38:F38" si="1">SUM(D36:D37)</f>
        <v>1812274.83</v>
      </c>
      <c r="E38" s="267">
        <f t="shared" si="1"/>
        <v>105000</v>
      </c>
      <c r="F38" s="267">
        <f t="shared" si="1"/>
        <v>1917274.83</v>
      </c>
    </row>
    <row r="39" spans="1:6" ht="16.5" customHeight="1" thickTop="1" thickBot="1" x14ac:dyDescent="0.4">
      <c r="A39" s="12"/>
      <c r="B39" s="12"/>
      <c r="C39" s="12"/>
      <c r="D39" s="13"/>
      <c r="E39" s="13"/>
      <c r="F39" s="13"/>
    </row>
    <row r="40" spans="1:6" ht="30" customHeight="1" thickTop="1" thickBot="1" x14ac:dyDescent="0.4">
      <c r="A40" s="427" t="s">
        <v>48</v>
      </c>
      <c r="B40" s="428"/>
      <c r="C40" s="428"/>
      <c r="D40" s="428"/>
      <c r="E40" s="428"/>
      <c r="F40" s="429"/>
    </row>
    <row r="41" spans="1:6" s="8" customFormat="1" ht="21.75" hidden="1" thickTop="1" x14ac:dyDescent="0.35">
      <c r="A41" s="269">
        <v>41</v>
      </c>
      <c r="B41" s="270"/>
      <c r="C41" s="271" t="s">
        <v>9</v>
      </c>
      <c r="D41" s="272">
        <f>SUM(D42:D44)</f>
        <v>0</v>
      </c>
      <c r="E41" s="273">
        <f>SUM(E42:E44)</f>
        <v>0</v>
      </c>
      <c r="F41" s="235">
        <f>SUM(D41:E41)</f>
        <v>0</v>
      </c>
    </row>
    <row r="42" spans="1:6" hidden="1" x14ac:dyDescent="0.35">
      <c r="A42" s="274"/>
      <c r="B42" s="275">
        <v>411</v>
      </c>
      <c r="C42" s="276" t="s">
        <v>1</v>
      </c>
      <c r="D42" s="277"/>
      <c r="E42" s="254"/>
      <c r="F42" s="255">
        <f t="shared" ref="F42:F140" si="2">SUM(D42:E42)</f>
        <v>0</v>
      </c>
    </row>
    <row r="43" spans="1:6" hidden="1" x14ac:dyDescent="0.35">
      <c r="A43" s="274"/>
      <c r="B43" s="275">
        <v>412</v>
      </c>
      <c r="C43" s="276" t="s">
        <v>10</v>
      </c>
      <c r="D43" s="277"/>
      <c r="E43" s="254"/>
      <c r="F43" s="255">
        <f t="shared" si="2"/>
        <v>0</v>
      </c>
    </row>
    <row r="44" spans="1:6" hidden="1" x14ac:dyDescent="0.35">
      <c r="A44" s="278"/>
      <c r="B44" s="279">
        <v>413</v>
      </c>
      <c r="C44" s="280" t="s">
        <v>2</v>
      </c>
      <c r="D44" s="281"/>
      <c r="E44" s="282"/>
      <c r="F44" s="283">
        <f t="shared" si="2"/>
        <v>0</v>
      </c>
    </row>
    <row r="45" spans="1:6" s="8" customFormat="1" ht="22.5" thickTop="1" thickBot="1" x14ac:dyDescent="0.4">
      <c r="A45" s="284">
        <v>42</v>
      </c>
      <c r="B45" s="285"/>
      <c r="C45" s="286" t="s">
        <v>3</v>
      </c>
      <c r="D45" s="287">
        <f>SUM(D47+D52+D54+D80+D91)</f>
        <v>1364074.83</v>
      </c>
      <c r="E45" s="288">
        <f>SUM(E47+E52+E54+E80+E91)</f>
        <v>103400</v>
      </c>
      <c r="F45" s="289">
        <f>SUM(D45+E45)</f>
        <v>1467474.83</v>
      </c>
    </row>
    <row r="46" spans="1:6" ht="29.25" hidden="1" customHeight="1" x14ac:dyDescent="0.35">
      <c r="A46" s="290"/>
      <c r="B46" s="291">
        <v>421</v>
      </c>
      <c r="C46" s="292" t="s">
        <v>11</v>
      </c>
      <c r="D46" s="293"/>
      <c r="E46" s="294"/>
      <c r="F46" s="295">
        <f t="shared" si="2"/>
        <v>0</v>
      </c>
    </row>
    <row r="47" spans="1:6" ht="33.75" thickTop="1" x14ac:dyDescent="0.35">
      <c r="A47" s="296"/>
      <c r="B47" s="297">
        <v>422</v>
      </c>
      <c r="C47" s="298" t="s">
        <v>12</v>
      </c>
      <c r="D47" s="299">
        <f>SUM(D49)</f>
        <v>102000</v>
      </c>
      <c r="E47" s="300">
        <f>SUM(E49)</f>
        <v>0</v>
      </c>
      <c r="F47" s="301">
        <f>SUM(D47+E47)</f>
        <v>102000</v>
      </c>
    </row>
    <row r="48" spans="1:6" ht="22.5" hidden="1" customHeight="1" x14ac:dyDescent="0.35">
      <c r="A48" s="274"/>
      <c r="B48" s="275">
        <v>423</v>
      </c>
      <c r="C48" s="276" t="s">
        <v>13</v>
      </c>
      <c r="D48" s="277"/>
      <c r="E48" s="254"/>
      <c r="F48" s="255">
        <f t="shared" si="2"/>
        <v>0</v>
      </c>
    </row>
    <row r="49" spans="1:6" ht="22.5" customHeight="1" x14ac:dyDescent="0.35">
      <c r="A49" s="302"/>
      <c r="B49" s="303">
        <v>4221</v>
      </c>
      <c r="C49" s="304" t="s">
        <v>116</v>
      </c>
      <c r="D49" s="305">
        <f>SUM(D50+D51)</f>
        <v>102000</v>
      </c>
      <c r="E49" s="306">
        <f>SUM(E50+E51)</f>
        <v>0</v>
      </c>
      <c r="F49" s="307">
        <f>SUM(D49+E49)</f>
        <v>102000</v>
      </c>
    </row>
    <row r="50" spans="1:6" ht="22.5" customHeight="1" x14ac:dyDescent="0.35">
      <c r="A50" s="274"/>
      <c r="B50" s="275">
        <v>42211</v>
      </c>
      <c r="C50" s="276" t="s">
        <v>117</v>
      </c>
      <c r="D50" s="277">
        <v>30000</v>
      </c>
      <c r="E50" s="254"/>
      <c r="F50" s="308">
        <f t="shared" si="2"/>
        <v>30000</v>
      </c>
    </row>
    <row r="51" spans="1:6" ht="22.5" customHeight="1" x14ac:dyDescent="0.35">
      <c r="A51" s="274"/>
      <c r="B51" s="275">
        <v>42212</v>
      </c>
      <c r="C51" s="276" t="s">
        <v>118</v>
      </c>
      <c r="D51" s="277">
        <v>72000</v>
      </c>
      <c r="E51" s="254"/>
      <c r="F51" s="308">
        <f t="shared" si="2"/>
        <v>72000</v>
      </c>
    </row>
    <row r="52" spans="1:6" x14ac:dyDescent="0.35">
      <c r="A52" s="296"/>
      <c r="B52" s="297">
        <v>424</v>
      </c>
      <c r="C52" s="298" t="s">
        <v>14</v>
      </c>
      <c r="D52" s="299">
        <f>SUM(D53)</f>
        <v>1700</v>
      </c>
      <c r="E52" s="300">
        <f>SUM(E53)</f>
        <v>0</v>
      </c>
      <c r="F52" s="301">
        <f>SUM(D52+E52)</f>
        <v>1700</v>
      </c>
    </row>
    <row r="53" spans="1:6" x14ac:dyDescent="0.35">
      <c r="A53" s="302"/>
      <c r="B53" s="303">
        <v>4242</v>
      </c>
      <c r="C53" s="304" t="s">
        <v>119</v>
      </c>
      <c r="D53" s="305">
        <v>1700</v>
      </c>
      <c r="E53" s="306"/>
      <c r="F53" s="307">
        <f t="shared" si="2"/>
        <v>1700</v>
      </c>
    </row>
    <row r="54" spans="1:6" x14ac:dyDescent="0.35">
      <c r="A54" s="296"/>
      <c r="B54" s="297">
        <v>425</v>
      </c>
      <c r="C54" s="298" t="s">
        <v>5</v>
      </c>
      <c r="D54" s="299">
        <f>SUM(D55+D60+D64+D67+D69+D71+D73+D75)</f>
        <v>1040460</v>
      </c>
      <c r="E54" s="309">
        <f>SUM(E55+E60+E64+E69+E71+E73+E75)</f>
        <v>40000</v>
      </c>
      <c r="F54" s="301">
        <f>SUM(D54+E54)</f>
        <v>1080460</v>
      </c>
    </row>
    <row r="55" spans="1:6" x14ac:dyDescent="0.35">
      <c r="A55" s="302"/>
      <c r="B55" s="303">
        <v>4251</v>
      </c>
      <c r="C55" s="304" t="s">
        <v>120</v>
      </c>
      <c r="D55" s="305">
        <f>SUM(D56:D59)</f>
        <v>15900</v>
      </c>
      <c r="E55" s="306">
        <f>SUM(E56:E59)</f>
        <v>0</v>
      </c>
      <c r="F55" s="307">
        <f>SUM(D55+E55)</f>
        <v>15900</v>
      </c>
    </row>
    <row r="56" spans="1:6" x14ac:dyDescent="0.35">
      <c r="A56" s="274"/>
      <c r="B56" s="275">
        <v>42511</v>
      </c>
      <c r="C56" s="276" t="s">
        <v>121</v>
      </c>
      <c r="D56" s="386">
        <v>600</v>
      </c>
      <c r="E56" s="254"/>
      <c r="F56" s="308">
        <f t="shared" si="2"/>
        <v>600</v>
      </c>
    </row>
    <row r="57" spans="1:6" x14ac:dyDescent="0.35">
      <c r="A57" s="274"/>
      <c r="B57" s="275">
        <v>42512</v>
      </c>
      <c r="C57" s="276" t="s">
        <v>122</v>
      </c>
      <c r="D57" s="277">
        <v>3500</v>
      </c>
      <c r="E57" s="254"/>
      <c r="F57" s="308">
        <f t="shared" si="2"/>
        <v>3500</v>
      </c>
    </row>
    <row r="58" spans="1:6" x14ac:dyDescent="0.35">
      <c r="A58" s="274"/>
      <c r="B58" s="275">
        <v>42513</v>
      </c>
      <c r="C58" s="276" t="s">
        <v>123</v>
      </c>
      <c r="D58" s="277">
        <v>800</v>
      </c>
      <c r="E58" s="254"/>
      <c r="F58" s="308">
        <f t="shared" si="2"/>
        <v>800</v>
      </c>
    </row>
    <row r="59" spans="1:6" x14ac:dyDescent="0.35">
      <c r="A59" s="274"/>
      <c r="B59" s="275">
        <v>42519</v>
      </c>
      <c r="C59" s="276" t="s">
        <v>124</v>
      </c>
      <c r="D59" s="277">
        <v>11000</v>
      </c>
      <c r="E59" s="254"/>
      <c r="F59" s="308">
        <f t="shared" si="2"/>
        <v>11000</v>
      </c>
    </row>
    <row r="60" spans="1:6" x14ac:dyDescent="0.35">
      <c r="A60" s="302"/>
      <c r="B60" s="303">
        <v>4252</v>
      </c>
      <c r="C60" s="304" t="s">
        <v>125</v>
      </c>
      <c r="D60" s="305">
        <f>SUM(D61:D63)</f>
        <v>930000</v>
      </c>
      <c r="E60" s="306">
        <f>SUM(E61:E63)</f>
        <v>40000</v>
      </c>
      <c r="F60" s="307">
        <f>SUM(D60+E60)</f>
        <v>970000</v>
      </c>
    </row>
    <row r="61" spans="1:6" ht="33" x14ac:dyDescent="0.35">
      <c r="A61" s="310"/>
      <c r="B61" s="311">
        <v>42521</v>
      </c>
      <c r="C61" s="312" t="s">
        <v>126</v>
      </c>
      <c r="D61" s="386">
        <v>920000</v>
      </c>
      <c r="E61" s="314"/>
      <c r="F61" s="308">
        <f t="shared" si="2"/>
        <v>920000</v>
      </c>
    </row>
    <row r="62" spans="1:6" ht="33" x14ac:dyDescent="0.35">
      <c r="A62" s="310"/>
      <c r="B62" s="311">
        <v>42522</v>
      </c>
      <c r="C62" s="312" t="s">
        <v>127</v>
      </c>
      <c r="D62" s="386">
        <v>10000</v>
      </c>
      <c r="E62" s="314"/>
      <c r="F62" s="308">
        <f t="shared" si="2"/>
        <v>10000</v>
      </c>
    </row>
    <row r="63" spans="1:6" ht="33" x14ac:dyDescent="0.35">
      <c r="A63" s="310"/>
      <c r="B63" s="311">
        <v>42523</v>
      </c>
      <c r="C63" s="312" t="s">
        <v>128</v>
      </c>
      <c r="D63" s="313">
        <v>0</v>
      </c>
      <c r="E63" s="387">
        <v>40000</v>
      </c>
      <c r="F63" s="308">
        <f t="shared" si="2"/>
        <v>40000</v>
      </c>
    </row>
    <row r="64" spans="1:6" x14ac:dyDescent="0.35">
      <c r="A64" s="302"/>
      <c r="B64" s="303">
        <v>4253</v>
      </c>
      <c r="C64" s="304" t="s">
        <v>129</v>
      </c>
      <c r="D64" s="305">
        <f>SUM(D65+D66)</f>
        <v>5360</v>
      </c>
      <c r="E64" s="306">
        <f>SUM(E65+E66)</f>
        <v>0</v>
      </c>
      <c r="F64" s="307">
        <f>SUM(D64+E64)</f>
        <v>5360</v>
      </c>
    </row>
    <row r="65" spans="1:6" ht="17.25" customHeight="1" x14ac:dyDescent="0.35">
      <c r="A65" s="310"/>
      <c r="B65" s="315">
        <v>42531</v>
      </c>
      <c r="C65" s="312" t="s">
        <v>130</v>
      </c>
      <c r="D65" s="313">
        <v>960</v>
      </c>
      <c r="E65" s="314"/>
      <c r="F65" s="308">
        <f t="shared" si="2"/>
        <v>960</v>
      </c>
    </row>
    <row r="66" spans="1:6" ht="16.5" customHeight="1" x14ac:dyDescent="0.35">
      <c r="A66" s="310"/>
      <c r="B66" s="315">
        <v>42539</v>
      </c>
      <c r="C66" s="312" t="s">
        <v>131</v>
      </c>
      <c r="D66" s="313">
        <v>4400</v>
      </c>
      <c r="E66" s="314"/>
      <c r="F66" s="308">
        <f t="shared" si="2"/>
        <v>4400</v>
      </c>
    </row>
    <row r="67" spans="1:6" x14ac:dyDescent="0.35">
      <c r="A67" s="302"/>
      <c r="B67" s="303">
        <v>4254</v>
      </c>
      <c r="C67" s="304" t="s">
        <v>184</v>
      </c>
      <c r="D67" s="305">
        <f>D68</f>
        <v>1000</v>
      </c>
      <c r="E67" s="306">
        <f>E68</f>
        <v>0</v>
      </c>
      <c r="F67" s="307">
        <f>SUM(D67+E67)</f>
        <v>1000</v>
      </c>
    </row>
    <row r="68" spans="1:6" x14ac:dyDescent="0.35">
      <c r="A68" s="310"/>
      <c r="B68" s="315">
        <v>42544</v>
      </c>
      <c r="C68" s="312" t="s">
        <v>184</v>
      </c>
      <c r="D68" s="313">
        <v>1000</v>
      </c>
      <c r="E68" s="314"/>
      <c r="F68" s="308">
        <f t="shared" si="2"/>
        <v>1000</v>
      </c>
    </row>
    <row r="69" spans="1:6" x14ac:dyDescent="0.35">
      <c r="A69" s="302"/>
      <c r="B69" s="303">
        <v>4256</v>
      </c>
      <c r="C69" s="304" t="s">
        <v>132</v>
      </c>
      <c r="D69" s="305">
        <f>SUM(D70)</f>
        <v>21600</v>
      </c>
      <c r="E69" s="306">
        <f>SUM(E70)</f>
        <v>0</v>
      </c>
      <c r="F69" s="307">
        <f>SUM(D69+E69)</f>
        <v>21600</v>
      </c>
    </row>
    <row r="70" spans="1:6" x14ac:dyDescent="0.35">
      <c r="A70" s="310"/>
      <c r="B70" s="315">
        <v>42561</v>
      </c>
      <c r="C70" s="312" t="s">
        <v>133</v>
      </c>
      <c r="D70" s="313">
        <v>21600</v>
      </c>
      <c r="E70" s="314"/>
      <c r="F70" s="308">
        <f t="shared" si="2"/>
        <v>21600</v>
      </c>
    </row>
    <row r="71" spans="1:6" x14ac:dyDescent="0.35">
      <c r="A71" s="302"/>
      <c r="B71" s="303">
        <v>4257</v>
      </c>
      <c r="C71" s="304" t="s">
        <v>134</v>
      </c>
      <c r="D71" s="305">
        <f>SUM(D72)</f>
        <v>1000</v>
      </c>
      <c r="E71" s="306">
        <f>SUM(E72)</f>
        <v>0</v>
      </c>
      <c r="F71" s="307">
        <f t="shared" si="2"/>
        <v>1000</v>
      </c>
    </row>
    <row r="72" spans="1:6" x14ac:dyDescent="0.35">
      <c r="A72" s="310"/>
      <c r="B72" s="315">
        <v>42571</v>
      </c>
      <c r="C72" s="312" t="s">
        <v>135</v>
      </c>
      <c r="D72" s="313">
        <v>1000</v>
      </c>
      <c r="E72" s="314"/>
      <c r="F72" s="308">
        <f t="shared" si="2"/>
        <v>1000</v>
      </c>
    </row>
    <row r="73" spans="1:6" x14ac:dyDescent="0.35">
      <c r="A73" s="302"/>
      <c r="B73" s="303">
        <v>4258</v>
      </c>
      <c r="C73" s="304" t="s">
        <v>136</v>
      </c>
      <c r="D73" s="305">
        <f>SUM(D74)</f>
        <v>1000</v>
      </c>
      <c r="E73" s="306">
        <f>SUM(E74)</f>
        <v>0</v>
      </c>
      <c r="F73" s="307">
        <f>SUM(D73+E73)</f>
        <v>1000</v>
      </c>
    </row>
    <row r="74" spans="1:6" x14ac:dyDescent="0.35">
      <c r="A74" s="310"/>
      <c r="B74" s="315">
        <v>42589</v>
      </c>
      <c r="C74" s="312" t="s">
        <v>137</v>
      </c>
      <c r="D74" s="313">
        <v>1000</v>
      </c>
      <c r="E74" s="314"/>
      <c r="F74" s="308">
        <f t="shared" si="2"/>
        <v>1000</v>
      </c>
    </row>
    <row r="75" spans="1:6" x14ac:dyDescent="0.35">
      <c r="A75" s="302"/>
      <c r="B75" s="303">
        <v>4259</v>
      </c>
      <c r="C75" s="304" t="s">
        <v>138</v>
      </c>
      <c r="D75" s="305">
        <f>SUM(D76:D79)</f>
        <v>64600</v>
      </c>
      <c r="E75" s="306">
        <f>SUM(E76:E79)</f>
        <v>0</v>
      </c>
      <c r="F75" s="307">
        <f>SUM(D75+E75)</f>
        <v>64600</v>
      </c>
    </row>
    <row r="76" spans="1:6" ht="33" x14ac:dyDescent="0.35">
      <c r="A76" s="310"/>
      <c r="B76" s="316">
        <v>42591</v>
      </c>
      <c r="C76" s="312" t="s">
        <v>139</v>
      </c>
      <c r="D76" s="313">
        <v>1000</v>
      </c>
      <c r="E76" s="314"/>
      <c r="F76" s="308">
        <f t="shared" si="2"/>
        <v>1000</v>
      </c>
    </row>
    <row r="77" spans="1:6" x14ac:dyDescent="0.35">
      <c r="A77" s="310"/>
      <c r="B77" s="315">
        <v>42594</v>
      </c>
      <c r="C77" s="312" t="s">
        <v>140</v>
      </c>
      <c r="D77" s="313">
        <v>7500</v>
      </c>
      <c r="E77" s="314"/>
      <c r="F77" s="308">
        <f t="shared" si="2"/>
        <v>7500</v>
      </c>
    </row>
    <row r="78" spans="1:6" x14ac:dyDescent="0.35">
      <c r="A78" s="310"/>
      <c r="B78" s="315">
        <v>42595</v>
      </c>
      <c r="C78" s="312" t="s">
        <v>141</v>
      </c>
      <c r="D78" s="313">
        <v>100</v>
      </c>
      <c r="E78" s="314"/>
      <c r="F78" s="308">
        <f t="shared" si="2"/>
        <v>100</v>
      </c>
    </row>
    <row r="79" spans="1:6" ht="33" x14ac:dyDescent="0.35">
      <c r="A79" s="310"/>
      <c r="B79" s="316">
        <v>42599</v>
      </c>
      <c r="C79" s="312" t="s">
        <v>142</v>
      </c>
      <c r="D79" s="313">
        <v>56000</v>
      </c>
      <c r="E79" s="314"/>
      <c r="F79" s="308">
        <f t="shared" si="2"/>
        <v>56000</v>
      </c>
    </row>
    <row r="80" spans="1:6" x14ac:dyDescent="0.35">
      <c r="A80" s="296"/>
      <c r="B80" s="297">
        <v>426</v>
      </c>
      <c r="C80" s="298" t="s">
        <v>4</v>
      </c>
      <c r="D80" s="317">
        <f>SUM(D81+D86+D88)</f>
        <v>81890</v>
      </c>
      <c r="E80" s="300">
        <f>SUM(E81+E86+E88)</f>
        <v>63400</v>
      </c>
      <c r="F80" s="301">
        <f>SUM(D80+E80)</f>
        <v>145290</v>
      </c>
    </row>
    <row r="81" spans="1:6" x14ac:dyDescent="0.35">
      <c r="A81" s="302"/>
      <c r="B81" s="303">
        <v>4261</v>
      </c>
      <c r="C81" s="304" t="s">
        <v>143</v>
      </c>
      <c r="D81" s="305">
        <f>SUM(D82:D85)</f>
        <v>60890</v>
      </c>
      <c r="E81" s="306">
        <f>SUM(E82:E85)</f>
        <v>63400</v>
      </c>
      <c r="F81" s="307">
        <f>SUM(D81+E81)</f>
        <v>124290</v>
      </c>
    </row>
    <row r="82" spans="1:6" ht="20.25" customHeight="1" x14ac:dyDescent="0.35">
      <c r="A82" s="310"/>
      <c r="B82" s="315">
        <v>42611</v>
      </c>
      <c r="C82" s="312" t="s">
        <v>144</v>
      </c>
      <c r="D82" s="313">
        <v>6000</v>
      </c>
      <c r="E82" s="314"/>
      <c r="F82" s="308">
        <f t="shared" si="2"/>
        <v>6000</v>
      </c>
    </row>
    <row r="83" spans="1:6" ht="30" customHeight="1" x14ac:dyDescent="0.35">
      <c r="A83" s="310"/>
      <c r="B83" s="311">
        <v>42612</v>
      </c>
      <c r="C83" s="312" t="s">
        <v>145</v>
      </c>
      <c r="D83" s="313">
        <v>2000</v>
      </c>
      <c r="E83" s="314"/>
      <c r="F83" s="308">
        <f t="shared" si="2"/>
        <v>2000</v>
      </c>
    </row>
    <row r="84" spans="1:6" x14ac:dyDescent="0.35">
      <c r="A84" s="310"/>
      <c r="B84" s="315">
        <v>42614</v>
      </c>
      <c r="C84" s="312" t="s">
        <v>146</v>
      </c>
      <c r="D84" s="313">
        <v>100</v>
      </c>
      <c r="E84" s="314"/>
      <c r="F84" s="308">
        <f t="shared" si="2"/>
        <v>100</v>
      </c>
    </row>
    <row r="85" spans="1:6" x14ac:dyDescent="0.35">
      <c r="A85" s="318"/>
      <c r="B85" s="319">
        <v>42615</v>
      </c>
      <c r="C85" s="312" t="s">
        <v>147</v>
      </c>
      <c r="D85" s="313">
        <v>52790</v>
      </c>
      <c r="E85" s="314">
        <v>63400</v>
      </c>
      <c r="F85" s="308">
        <f t="shared" si="2"/>
        <v>116190</v>
      </c>
    </row>
    <row r="86" spans="1:6" x14ac:dyDescent="0.35">
      <c r="A86" s="302"/>
      <c r="B86" s="303">
        <v>4263</v>
      </c>
      <c r="C86" s="304" t="s">
        <v>148</v>
      </c>
      <c r="D86" s="305">
        <f>SUM(D87)</f>
        <v>10000</v>
      </c>
      <c r="E86" s="306">
        <f>SUM(E87)</f>
        <v>0</v>
      </c>
      <c r="F86" s="307">
        <f>SUM(D86+E86)</f>
        <v>10000</v>
      </c>
    </row>
    <row r="87" spans="1:6" x14ac:dyDescent="0.35">
      <c r="A87" s="310"/>
      <c r="B87" s="315">
        <v>42634</v>
      </c>
      <c r="C87" s="312" t="s">
        <v>149</v>
      </c>
      <c r="D87" s="313">
        <v>10000</v>
      </c>
      <c r="E87" s="314"/>
      <c r="F87" s="308">
        <f t="shared" si="2"/>
        <v>10000</v>
      </c>
    </row>
    <row r="88" spans="1:6" x14ac:dyDescent="0.35">
      <c r="A88" s="302"/>
      <c r="B88" s="303">
        <v>4264</v>
      </c>
      <c r="C88" s="304" t="s">
        <v>150</v>
      </c>
      <c r="D88" s="320">
        <f>SUM(D89+D90)</f>
        <v>11000</v>
      </c>
      <c r="E88" s="306">
        <f>SUM(E89+E90)</f>
        <v>0</v>
      </c>
      <c r="F88" s="307">
        <f t="shared" si="2"/>
        <v>11000</v>
      </c>
    </row>
    <row r="89" spans="1:6" x14ac:dyDescent="0.35">
      <c r="A89" s="310"/>
      <c r="B89" s="315">
        <v>42641</v>
      </c>
      <c r="C89" s="312" t="s">
        <v>152</v>
      </c>
      <c r="D89" s="313">
        <v>5000</v>
      </c>
      <c r="E89" s="314"/>
      <c r="F89" s="308">
        <f t="shared" si="2"/>
        <v>5000</v>
      </c>
    </row>
    <row r="90" spans="1:6" x14ac:dyDescent="0.35">
      <c r="A90" s="310"/>
      <c r="B90" s="315">
        <v>42642</v>
      </c>
      <c r="C90" s="312" t="s">
        <v>151</v>
      </c>
      <c r="D90" s="313">
        <v>6000</v>
      </c>
      <c r="E90" s="314"/>
      <c r="F90" s="308">
        <f t="shared" si="2"/>
        <v>6000</v>
      </c>
    </row>
    <row r="91" spans="1:6" ht="19.5" customHeight="1" x14ac:dyDescent="0.35">
      <c r="A91" s="296"/>
      <c r="B91" s="297">
        <v>429</v>
      </c>
      <c r="C91" s="298" t="s">
        <v>15</v>
      </c>
      <c r="D91" s="317">
        <f>SUM(D92+D96+D97+D98)</f>
        <v>138024.83000000002</v>
      </c>
      <c r="E91" s="300">
        <f>SUM(E92+E96+E97+E98)</f>
        <v>0</v>
      </c>
      <c r="F91" s="301">
        <f>SUM(D91+E91)</f>
        <v>138024.83000000002</v>
      </c>
    </row>
    <row r="92" spans="1:6" ht="20.25" customHeight="1" x14ac:dyDescent="0.35">
      <c r="A92" s="302"/>
      <c r="B92" s="303">
        <v>4291</v>
      </c>
      <c r="C92" s="304" t="s">
        <v>153</v>
      </c>
      <c r="D92" s="305">
        <f>SUM(D93:D95)</f>
        <v>20600</v>
      </c>
      <c r="E92" s="306">
        <f>SUM(E93:E95)</f>
        <v>0</v>
      </c>
      <c r="F92" s="307">
        <f t="shared" si="2"/>
        <v>20600</v>
      </c>
    </row>
    <row r="93" spans="1:6" ht="20.25" customHeight="1" x14ac:dyDescent="0.35">
      <c r="A93" s="274"/>
      <c r="B93" s="275">
        <v>42911</v>
      </c>
      <c r="C93" s="276" t="s">
        <v>154</v>
      </c>
      <c r="D93" s="277">
        <v>13200</v>
      </c>
      <c r="E93" s="254"/>
      <c r="F93" s="308">
        <f t="shared" si="2"/>
        <v>13200</v>
      </c>
    </row>
    <row r="94" spans="1:6" ht="20.25" customHeight="1" x14ac:dyDescent="0.35">
      <c r="A94" s="274"/>
      <c r="B94" s="275">
        <v>42912</v>
      </c>
      <c r="C94" s="276" t="s">
        <v>155</v>
      </c>
      <c r="D94" s="277">
        <v>900</v>
      </c>
      <c r="E94" s="254"/>
      <c r="F94" s="308">
        <f t="shared" si="2"/>
        <v>900</v>
      </c>
    </row>
    <row r="95" spans="1:6" ht="20.25" customHeight="1" x14ac:dyDescent="0.35">
      <c r="A95" s="274"/>
      <c r="B95" s="275">
        <v>42913</v>
      </c>
      <c r="C95" s="276" t="s">
        <v>156</v>
      </c>
      <c r="D95" s="313">
        <v>6500</v>
      </c>
      <c r="E95" s="254"/>
      <c r="F95" s="308">
        <f t="shared" si="2"/>
        <v>6500</v>
      </c>
    </row>
    <row r="96" spans="1:6" ht="20.25" customHeight="1" x14ac:dyDescent="0.35">
      <c r="A96" s="302"/>
      <c r="B96" s="303">
        <v>4292</v>
      </c>
      <c r="C96" s="304" t="s">
        <v>157</v>
      </c>
      <c r="D96" s="305">
        <v>5000</v>
      </c>
      <c r="E96" s="306">
        <v>0</v>
      </c>
      <c r="F96" s="307">
        <f>SUM(D96+E96)</f>
        <v>5000</v>
      </c>
    </row>
    <row r="97" spans="1:6" ht="20.25" customHeight="1" x14ac:dyDescent="0.35">
      <c r="A97" s="302"/>
      <c r="B97" s="303">
        <v>4294</v>
      </c>
      <c r="C97" s="304" t="s">
        <v>158</v>
      </c>
      <c r="D97" s="305">
        <v>10000</v>
      </c>
      <c r="E97" s="306">
        <v>0</v>
      </c>
      <c r="F97" s="307">
        <f>SUM(D97+E97)</f>
        <v>10000</v>
      </c>
    </row>
    <row r="98" spans="1:6" ht="20.25" customHeight="1" x14ac:dyDescent="0.35">
      <c r="A98" s="302"/>
      <c r="B98" s="303">
        <v>4295</v>
      </c>
      <c r="C98" s="304" t="s">
        <v>15</v>
      </c>
      <c r="D98" s="320">
        <f>SUM(D99+D100)</f>
        <v>102424.83</v>
      </c>
      <c r="E98" s="306">
        <f>SUM(E99+E100)</f>
        <v>0</v>
      </c>
      <c r="F98" s="307">
        <f>SUM(D98+E98)</f>
        <v>102424.83</v>
      </c>
    </row>
    <row r="99" spans="1:6" ht="42" customHeight="1" x14ac:dyDescent="0.35">
      <c r="A99" s="321"/>
      <c r="B99" s="322">
        <v>42951</v>
      </c>
      <c r="C99" s="323" t="s">
        <v>159</v>
      </c>
      <c r="D99" s="324">
        <v>1000</v>
      </c>
      <c r="E99" s="325">
        <v>0</v>
      </c>
      <c r="F99" s="326">
        <f t="shared" si="2"/>
        <v>1000</v>
      </c>
    </row>
    <row r="100" spans="1:6" ht="21" customHeight="1" x14ac:dyDescent="0.35">
      <c r="A100" s="321"/>
      <c r="B100" s="322">
        <v>42959</v>
      </c>
      <c r="C100" s="323" t="s">
        <v>25</v>
      </c>
      <c r="D100" s="327">
        <f>SUM(D101:D108)</f>
        <v>101424.83</v>
      </c>
      <c r="E100" s="325">
        <f>SUM(E101:E108)</f>
        <v>0</v>
      </c>
      <c r="F100" s="326">
        <f>SUM(D100+E100)</f>
        <v>101424.83</v>
      </c>
    </row>
    <row r="101" spans="1:6" ht="35.25" customHeight="1" x14ac:dyDescent="0.35">
      <c r="A101" s="274"/>
      <c r="B101" s="243">
        <v>429591</v>
      </c>
      <c r="C101" s="276" t="s">
        <v>160</v>
      </c>
      <c r="D101" s="313">
        <v>1500</v>
      </c>
      <c r="E101" s="254"/>
      <c r="F101" s="308">
        <f t="shared" si="2"/>
        <v>1500</v>
      </c>
    </row>
    <row r="102" spans="1:6" ht="21" customHeight="1" x14ac:dyDescent="0.35">
      <c r="A102" s="274"/>
      <c r="B102" s="243">
        <v>429592</v>
      </c>
      <c r="C102" s="276" t="s">
        <v>161</v>
      </c>
      <c r="D102" s="277">
        <v>5000</v>
      </c>
      <c r="E102" s="254"/>
      <c r="F102" s="308">
        <f t="shared" si="2"/>
        <v>5000</v>
      </c>
    </row>
    <row r="103" spans="1:6" ht="21" customHeight="1" x14ac:dyDescent="0.35">
      <c r="A103" s="274"/>
      <c r="B103" s="243">
        <v>429593</v>
      </c>
      <c r="C103" s="276" t="s">
        <v>162</v>
      </c>
      <c r="D103" s="277">
        <v>18000</v>
      </c>
      <c r="E103" s="254"/>
      <c r="F103" s="308">
        <f t="shared" si="2"/>
        <v>18000</v>
      </c>
    </row>
    <row r="104" spans="1:6" ht="21" customHeight="1" x14ac:dyDescent="0.35">
      <c r="A104" s="274"/>
      <c r="B104" s="243">
        <v>429594</v>
      </c>
      <c r="C104" s="276" t="s">
        <v>163</v>
      </c>
      <c r="D104" s="277">
        <v>6000</v>
      </c>
      <c r="E104" s="254"/>
      <c r="F104" s="308">
        <f t="shared" si="2"/>
        <v>6000</v>
      </c>
    </row>
    <row r="105" spans="1:6" ht="21" customHeight="1" x14ac:dyDescent="0.35">
      <c r="A105" s="274"/>
      <c r="B105" s="243">
        <v>429595</v>
      </c>
      <c r="C105" s="276" t="s">
        <v>164</v>
      </c>
      <c r="D105" s="277">
        <v>49024.83</v>
      </c>
      <c r="E105" s="254"/>
      <c r="F105" s="308">
        <f t="shared" si="2"/>
        <v>49024.83</v>
      </c>
    </row>
    <row r="106" spans="1:6" ht="21" customHeight="1" x14ac:dyDescent="0.35">
      <c r="A106" s="274"/>
      <c r="B106" s="243">
        <v>429596</v>
      </c>
      <c r="C106" s="276" t="s">
        <v>165</v>
      </c>
      <c r="D106" s="277">
        <v>900</v>
      </c>
      <c r="E106" s="254"/>
      <c r="F106" s="308">
        <f t="shared" si="2"/>
        <v>900</v>
      </c>
    </row>
    <row r="107" spans="1:6" ht="21" customHeight="1" x14ac:dyDescent="0.35">
      <c r="A107" s="274"/>
      <c r="B107" s="243">
        <v>429597</v>
      </c>
      <c r="C107" s="276" t="s">
        <v>166</v>
      </c>
      <c r="D107" s="277">
        <v>4000</v>
      </c>
      <c r="E107" s="254"/>
      <c r="F107" s="308">
        <f t="shared" si="2"/>
        <v>4000</v>
      </c>
    </row>
    <row r="108" spans="1:6" ht="21" customHeight="1" x14ac:dyDescent="0.35">
      <c r="A108" s="274"/>
      <c r="B108" s="243">
        <v>429598</v>
      </c>
      <c r="C108" s="276" t="s">
        <v>167</v>
      </c>
      <c r="D108" s="277">
        <v>17000</v>
      </c>
      <c r="E108" s="254"/>
      <c r="F108" s="308">
        <f t="shared" si="2"/>
        <v>17000</v>
      </c>
    </row>
    <row r="109" spans="1:6" s="8" customFormat="1" x14ac:dyDescent="0.35">
      <c r="A109" s="328">
        <v>43</v>
      </c>
      <c r="B109" s="329"/>
      <c r="C109" s="330" t="s">
        <v>16</v>
      </c>
      <c r="D109" s="331">
        <f>SUM(D110)</f>
        <v>27200</v>
      </c>
      <c r="E109" s="332">
        <f>SUM(E110)</f>
        <v>0</v>
      </c>
      <c r="F109" s="333">
        <f t="shared" si="2"/>
        <v>27200</v>
      </c>
    </row>
    <row r="110" spans="1:6" x14ac:dyDescent="0.35">
      <c r="A110" s="296"/>
      <c r="B110" s="297">
        <v>431</v>
      </c>
      <c r="C110" s="298" t="s">
        <v>17</v>
      </c>
      <c r="D110" s="299">
        <f>SUM(D111)</f>
        <v>27200</v>
      </c>
      <c r="E110" s="300">
        <f>SUM(E111)</f>
        <v>0</v>
      </c>
      <c r="F110" s="301">
        <f t="shared" si="2"/>
        <v>27200</v>
      </c>
    </row>
    <row r="111" spans="1:6" x14ac:dyDescent="0.35">
      <c r="A111" s="302"/>
      <c r="B111" s="303">
        <v>4311</v>
      </c>
      <c r="C111" s="304" t="s">
        <v>17</v>
      </c>
      <c r="D111" s="305">
        <v>27200</v>
      </c>
      <c r="E111" s="306">
        <v>0</v>
      </c>
      <c r="F111" s="307">
        <f t="shared" si="2"/>
        <v>27200</v>
      </c>
    </row>
    <row r="112" spans="1:6" s="8" customFormat="1" x14ac:dyDescent="0.35">
      <c r="A112" s="328">
        <v>44</v>
      </c>
      <c r="B112" s="329"/>
      <c r="C112" s="330" t="s">
        <v>18</v>
      </c>
      <c r="D112" s="331">
        <f>SUM(D114+D116)</f>
        <v>46000</v>
      </c>
      <c r="E112" s="332">
        <f>SUM(E116)</f>
        <v>0</v>
      </c>
      <c r="F112" s="333">
        <f t="shared" si="2"/>
        <v>46000</v>
      </c>
    </row>
    <row r="113" spans="1:6" ht="21" hidden="1" customHeight="1" x14ac:dyDescent="0.35">
      <c r="A113" s="274"/>
      <c r="B113" s="275">
        <v>441</v>
      </c>
      <c r="C113" s="276" t="s">
        <v>19</v>
      </c>
      <c r="D113" s="277"/>
      <c r="E113" s="254"/>
      <c r="F113" s="255">
        <f t="shared" si="2"/>
        <v>0</v>
      </c>
    </row>
    <row r="114" spans="1:6" ht="24.75" customHeight="1" x14ac:dyDescent="0.35">
      <c r="A114" s="296"/>
      <c r="B114" s="297">
        <v>442</v>
      </c>
      <c r="C114" s="298" t="s">
        <v>20</v>
      </c>
      <c r="D114" s="299">
        <f>SUM(D115)</f>
        <v>43000</v>
      </c>
      <c r="E114" s="300">
        <f>E115</f>
        <v>0</v>
      </c>
      <c r="F114" s="301">
        <f t="shared" si="2"/>
        <v>43000</v>
      </c>
    </row>
    <row r="115" spans="1:6" ht="38.25" customHeight="1" x14ac:dyDescent="0.35">
      <c r="A115" s="274"/>
      <c r="B115" s="391">
        <v>4421</v>
      </c>
      <c r="C115" s="276" t="s">
        <v>185</v>
      </c>
      <c r="D115" s="277">
        <v>43000</v>
      </c>
      <c r="E115" s="254"/>
      <c r="F115" s="255">
        <f t="shared" si="2"/>
        <v>43000</v>
      </c>
    </row>
    <row r="116" spans="1:6" x14ac:dyDescent="0.35">
      <c r="A116" s="296"/>
      <c r="B116" s="297">
        <v>443</v>
      </c>
      <c r="C116" s="298" t="s">
        <v>21</v>
      </c>
      <c r="D116" s="299">
        <f>SUM(D117)</f>
        <v>3000</v>
      </c>
      <c r="E116" s="300">
        <f>SUM(E117)</f>
        <v>0</v>
      </c>
      <c r="F116" s="301">
        <f t="shared" si="2"/>
        <v>3000</v>
      </c>
    </row>
    <row r="117" spans="1:6" x14ac:dyDescent="0.35">
      <c r="A117" s="302"/>
      <c r="B117" s="303">
        <v>4431</v>
      </c>
      <c r="C117" s="304" t="s">
        <v>168</v>
      </c>
      <c r="D117" s="305">
        <f>SUM(D118)</f>
        <v>3000</v>
      </c>
      <c r="E117" s="306">
        <f>SUM(E118)</f>
        <v>0</v>
      </c>
      <c r="F117" s="307">
        <f t="shared" si="2"/>
        <v>3000</v>
      </c>
    </row>
    <row r="118" spans="1:6" x14ac:dyDescent="0.35">
      <c r="A118" s="274"/>
      <c r="B118" s="275">
        <v>44311</v>
      </c>
      <c r="C118" s="276" t="s">
        <v>169</v>
      </c>
      <c r="D118" s="277">
        <v>3000</v>
      </c>
      <c r="E118" s="254"/>
      <c r="F118" s="255">
        <f t="shared" si="2"/>
        <v>3000</v>
      </c>
    </row>
    <row r="119" spans="1:6" s="8" customFormat="1" x14ac:dyDescent="0.35">
      <c r="A119" s="328">
        <v>45</v>
      </c>
      <c r="B119" s="329"/>
      <c r="C119" s="330" t="s">
        <v>0</v>
      </c>
      <c r="D119" s="331">
        <f>SUM(D120:D121)</f>
        <v>5000</v>
      </c>
      <c r="E119" s="332">
        <f>SUM(E120:E121)</f>
        <v>0</v>
      </c>
      <c r="F119" s="333">
        <f t="shared" si="2"/>
        <v>5000</v>
      </c>
    </row>
    <row r="120" spans="1:6" x14ac:dyDescent="0.35">
      <c r="A120" s="296"/>
      <c r="B120" s="297">
        <v>451</v>
      </c>
      <c r="C120" s="298" t="s">
        <v>22</v>
      </c>
      <c r="D120" s="299">
        <f>SUM(D126)</f>
        <v>5000</v>
      </c>
      <c r="E120" s="309">
        <f>SUM(E126)</f>
        <v>0</v>
      </c>
      <c r="F120" s="301">
        <f t="shared" si="2"/>
        <v>5000</v>
      </c>
    </row>
    <row r="121" spans="1:6" hidden="1" x14ac:dyDescent="0.35">
      <c r="A121" s="274"/>
      <c r="B121" s="275">
        <v>452</v>
      </c>
      <c r="C121" s="276" t="s">
        <v>23</v>
      </c>
      <c r="D121" s="277"/>
      <c r="E121" s="253"/>
      <c r="F121" s="255">
        <f t="shared" si="2"/>
        <v>0</v>
      </c>
    </row>
    <row r="122" spans="1:6" s="8" customFormat="1" hidden="1" x14ac:dyDescent="0.35">
      <c r="A122" s="328">
        <v>46</v>
      </c>
      <c r="B122" s="329"/>
      <c r="C122" s="330" t="s">
        <v>24</v>
      </c>
      <c r="D122" s="334">
        <f>SUM(D123:D124)</f>
        <v>0</v>
      </c>
      <c r="E122" s="335">
        <f>SUM(E123:E124)</f>
        <v>0</v>
      </c>
      <c r="F122" s="333">
        <f t="shared" si="2"/>
        <v>0</v>
      </c>
    </row>
    <row r="123" spans="1:6" hidden="1" x14ac:dyDescent="0.35">
      <c r="A123" s="274"/>
      <c r="B123" s="275">
        <v>461</v>
      </c>
      <c r="C123" s="276" t="s">
        <v>60</v>
      </c>
      <c r="D123" s="277"/>
      <c r="E123" s="253"/>
      <c r="F123" s="255">
        <f t="shared" si="2"/>
        <v>0</v>
      </c>
    </row>
    <row r="124" spans="1:6" hidden="1" x14ac:dyDescent="0.35">
      <c r="A124" s="274"/>
      <c r="B124" s="275">
        <v>462</v>
      </c>
      <c r="C124" s="276" t="s">
        <v>25</v>
      </c>
      <c r="D124" s="277"/>
      <c r="E124" s="253"/>
      <c r="F124" s="255">
        <f t="shared" si="2"/>
        <v>0</v>
      </c>
    </row>
    <row r="125" spans="1:6" s="8" customFormat="1" ht="33" hidden="1" x14ac:dyDescent="0.35">
      <c r="A125" s="328">
        <v>47</v>
      </c>
      <c r="B125" s="329"/>
      <c r="C125" s="330" t="s">
        <v>26</v>
      </c>
      <c r="D125" s="334">
        <f>SUM(D133)</f>
        <v>370000</v>
      </c>
      <c r="E125" s="335">
        <f>SUM(E133)</f>
        <v>0</v>
      </c>
      <c r="F125" s="333">
        <f t="shared" si="2"/>
        <v>370000</v>
      </c>
    </row>
    <row r="126" spans="1:6" s="8" customFormat="1" x14ac:dyDescent="0.35">
      <c r="A126" s="336"/>
      <c r="B126" s="337">
        <v>4511</v>
      </c>
      <c r="C126" s="338" t="s">
        <v>22</v>
      </c>
      <c r="D126" s="305">
        <f>SUM(D127+D128)</f>
        <v>5000</v>
      </c>
      <c r="E126" s="339">
        <f>SUM(E127+E128)</f>
        <v>0</v>
      </c>
      <c r="F126" s="307">
        <f t="shared" si="2"/>
        <v>5000</v>
      </c>
    </row>
    <row r="127" spans="1:6" s="8" customFormat="1" ht="33" x14ac:dyDescent="0.35">
      <c r="A127" s="340"/>
      <c r="B127" s="341">
        <v>45115</v>
      </c>
      <c r="C127" s="342" t="s">
        <v>170</v>
      </c>
      <c r="D127" s="343">
        <v>5000</v>
      </c>
      <c r="E127" s="344"/>
      <c r="F127" s="255">
        <f t="shared" si="2"/>
        <v>5000</v>
      </c>
    </row>
    <row r="128" spans="1:6" s="8" customFormat="1" hidden="1" x14ac:dyDescent="0.35">
      <c r="A128" s="340"/>
      <c r="B128" s="341"/>
      <c r="C128" s="342"/>
      <c r="D128" s="345"/>
      <c r="E128" s="314"/>
      <c r="F128" s="255"/>
    </row>
    <row r="129" spans="1:6" s="8" customFormat="1" hidden="1" x14ac:dyDescent="0.35">
      <c r="A129" s="340"/>
      <c r="B129" s="346"/>
      <c r="C129" s="342"/>
      <c r="D129" s="343"/>
      <c r="E129" s="344"/>
      <c r="F129" s="255"/>
    </row>
    <row r="130" spans="1:6" s="8" customFormat="1" hidden="1" x14ac:dyDescent="0.35">
      <c r="A130" s="340"/>
      <c r="B130" s="346"/>
      <c r="C130" s="342"/>
      <c r="D130" s="343"/>
      <c r="E130" s="344"/>
      <c r="F130" s="255"/>
    </row>
    <row r="131" spans="1:6" s="8" customFormat="1" hidden="1" x14ac:dyDescent="0.35">
      <c r="A131" s="340"/>
      <c r="B131" s="346"/>
      <c r="C131" s="342"/>
      <c r="D131" s="343"/>
      <c r="E131" s="344"/>
      <c r="F131" s="255"/>
    </row>
    <row r="132" spans="1:6" s="8" customFormat="1" ht="33" x14ac:dyDescent="0.35">
      <c r="A132" s="347">
        <v>47</v>
      </c>
      <c r="B132" s="329"/>
      <c r="C132" s="330" t="s">
        <v>26</v>
      </c>
      <c r="D132" s="348">
        <f t="shared" ref="D132:E134" si="3">SUM(D133)</f>
        <v>370000</v>
      </c>
      <c r="E132" s="332">
        <f t="shared" si="3"/>
        <v>0</v>
      </c>
      <c r="F132" s="333">
        <f>SUM(D132:E132)</f>
        <v>370000</v>
      </c>
    </row>
    <row r="133" spans="1:6" ht="44.25" customHeight="1" x14ac:dyDescent="0.35">
      <c r="A133" s="296"/>
      <c r="B133" s="349">
        <v>471</v>
      </c>
      <c r="C133" s="298" t="s">
        <v>26</v>
      </c>
      <c r="D133" s="299">
        <f t="shared" si="3"/>
        <v>370000</v>
      </c>
      <c r="E133" s="309">
        <f t="shared" si="3"/>
        <v>0</v>
      </c>
      <c r="F133" s="301">
        <f t="shared" si="2"/>
        <v>370000</v>
      </c>
    </row>
    <row r="134" spans="1:6" ht="44.25" customHeight="1" x14ac:dyDescent="0.35">
      <c r="A134" s="302"/>
      <c r="B134" s="350">
        <v>4711</v>
      </c>
      <c r="C134" s="351" t="s">
        <v>171</v>
      </c>
      <c r="D134" s="305">
        <f t="shared" si="3"/>
        <v>370000</v>
      </c>
      <c r="E134" s="352">
        <f t="shared" si="3"/>
        <v>0</v>
      </c>
      <c r="F134" s="307">
        <f t="shared" si="2"/>
        <v>370000</v>
      </c>
    </row>
    <row r="135" spans="1:6" s="8" customFormat="1" ht="33" x14ac:dyDescent="0.35">
      <c r="A135" s="353"/>
      <c r="B135" s="354">
        <v>47111</v>
      </c>
      <c r="C135" s="355" t="s">
        <v>171</v>
      </c>
      <c r="D135" s="324">
        <f>SUM(D136:D140)</f>
        <v>370000</v>
      </c>
      <c r="E135" s="356">
        <f>SUM(E136:E140)</f>
        <v>0</v>
      </c>
      <c r="F135" s="326">
        <f>SUM(D135:E135)</f>
        <v>370000</v>
      </c>
    </row>
    <row r="136" spans="1:6" s="8" customFormat="1" x14ac:dyDescent="0.35">
      <c r="A136" s="340"/>
      <c r="B136" s="346">
        <v>471110</v>
      </c>
      <c r="C136" s="342" t="s">
        <v>173</v>
      </c>
      <c r="D136" s="343">
        <v>210000</v>
      </c>
      <c r="E136" s="344"/>
      <c r="F136" s="255">
        <f>SUM(D136:E136)</f>
        <v>210000</v>
      </c>
    </row>
    <row r="137" spans="1:6" s="8" customFormat="1" x14ac:dyDescent="0.35">
      <c r="A137" s="340"/>
      <c r="B137" s="346">
        <v>471111</v>
      </c>
      <c r="C137" s="342" t="s">
        <v>174</v>
      </c>
      <c r="D137" s="343">
        <v>150000</v>
      </c>
      <c r="E137" s="344"/>
      <c r="F137" s="255">
        <f>SUM(D137:E137)</f>
        <v>150000</v>
      </c>
    </row>
    <row r="138" spans="1:6" s="8" customFormat="1" x14ac:dyDescent="0.35">
      <c r="A138" s="340"/>
      <c r="B138" s="346">
        <v>471112</v>
      </c>
      <c r="C138" s="342" t="s">
        <v>175</v>
      </c>
      <c r="D138" s="343">
        <v>10000</v>
      </c>
      <c r="E138" s="344"/>
      <c r="F138" s="255">
        <f>SUM(D138:E138)</f>
        <v>10000</v>
      </c>
    </row>
    <row r="139" spans="1:6" ht="41.25" hidden="1" customHeight="1" x14ac:dyDescent="0.35">
      <c r="A139" s="274"/>
      <c r="B139" s="357">
        <v>471118</v>
      </c>
      <c r="C139" s="358" t="s">
        <v>176</v>
      </c>
      <c r="D139" s="388">
        <v>0</v>
      </c>
      <c r="E139" s="359"/>
      <c r="F139" s="255">
        <f t="shared" si="2"/>
        <v>0</v>
      </c>
    </row>
    <row r="140" spans="1:6" ht="0.75" customHeight="1" thickBot="1" x14ac:dyDescent="0.4">
      <c r="A140" s="360"/>
      <c r="B140" s="361">
        <v>471119</v>
      </c>
      <c r="C140" s="362" t="s">
        <v>177</v>
      </c>
      <c r="D140" s="389">
        <v>0</v>
      </c>
      <c r="E140" s="363"/>
      <c r="F140" s="283">
        <f t="shared" si="2"/>
        <v>0</v>
      </c>
    </row>
    <row r="141" spans="1:6" ht="21.75" customHeight="1" thickTop="1" thickBot="1" x14ac:dyDescent="0.4">
      <c r="A141" s="364"/>
      <c r="B141" s="390">
        <v>24911</v>
      </c>
      <c r="C141" s="380" t="s">
        <v>172</v>
      </c>
      <c r="D141" s="365"/>
      <c r="E141" s="366">
        <v>1600</v>
      </c>
      <c r="F141" s="367">
        <f>SUM(D141:E141)</f>
        <v>1600</v>
      </c>
    </row>
    <row r="142" spans="1:6" ht="22.5" thickTop="1" thickBot="1" x14ac:dyDescent="0.4">
      <c r="A142" s="444" t="s">
        <v>50</v>
      </c>
      <c r="B142" s="445"/>
      <c r="C142" s="446"/>
      <c r="D142" s="368">
        <f>SUM(D45,D109,D112,D119,D132,D141)</f>
        <v>1812274.83</v>
      </c>
      <c r="E142" s="368">
        <f>SUM(E45,E109,E112,E119,E132,E141)</f>
        <v>105000</v>
      </c>
      <c r="F142" s="368">
        <f>SUM(D142:E142)</f>
        <v>1917274.83</v>
      </c>
    </row>
    <row r="143" spans="1:6" ht="22.5" thickTop="1" thickBot="1" x14ac:dyDescent="0.4">
      <c r="A143" s="447" t="s">
        <v>55</v>
      </c>
      <c r="B143" s="448"/>
      <c r="C143" s="449"/>
      <c r="D143" s="369"/>
      <c r="E143" s="369"/>
      <c r="F143" s="369"/>
    </row>
    <row r="144" spans="1:6" ht="22.5" thickTop="1" thickBot="1" x14ac:dyDescent="0.4">
      <c r="A144" s="444" t="s">
        <v>51</v>
      </c>
      <c r="B144" s="445"/>
      <c r="C144" s="446"/>
      <c r="D144" s="368">
        <f>SUM(D142:D143)</f>
        <v>1812274.83</v>
      </c>
      <c r="E144" s="368">
        <f>SUM(E142:E143)</f>
        <v>105000</v>
      </c>
      <c r="F144" s="368">
        <f>SUM(D144:E144)</f>
        <v>1917274.83</v>
      </c>
    </row>
    <row r="145" spans="1:6" ht="22.5" thickTop="1" thickBot="1" x14ac:dyDescent="0.4">
      <c r="A145" s="444" t="s">
        <v>62</v>
      </c>
      <c r="B145" s="445"/>
      <c r="C145" s="446"/>
      <c r="D145" s="368">
        <f>SUM(D38-D144)</f>
        <v>0</v>
      </c>
      <c r="E145" s="368">
        <f>SUM(E38-E144)</f>
        <v>0</v>
      </c>
      <c r="F145" s="368">
        <f>SUM(F38-F144)</f>
        <v>0</v>
      </c>
    </row>
    <row r="146" spans="1:6" ht="21.75" thickTop="1" x14ac:dyDescent="0.35">
      <c r="A146" s="370"/>
      <c r="B146" s="370"/>
      <c r="C146" s="370"/>
      <c r="D146" s="371"/>
      <c r="E146" s="371"/>
      <c r="F146" s="371"/>
    </row>
    <row r="147" spans="1:6" x14ac:dyDescent="0.35">
      <c r="A147" s="436" t="s">
        <v>58</v>
      </c>
      <c r="B147" s="437"/>
      <c r="C147" s="437"/>
      <c r="D147" s="372"/>
      <c r="E147" s="372">
        <v>0</v>
      </c>
      <c r="F147" s="373">
        <f>SUM(D147:E147)</f>
        <v>0</v>
      </c>
    </row>
    <row r="148" spans="1:6" x14ac:dyDescent="0.35">
      <c r="A148" s="438" t="s">
        <v>56</v>
      </c>
      <c r="B148" s="439"/>
      <c r="C148" s="439"/>
      <c r="D148" s="251">
        <f>IF(D147-D37&gt;0,D147-D37,0)</f>
        <v>0</v>
      </c>
      <c r="E148" s="251">
        <f>IF(E147-E37&gt;0,E147-E37,0)</f>
        <v>0</v>
      </c>
      <c r="F148" s="374">
        <f>SUM(D148:E148)</f>
        <v>0</v>
      </c>
    </row>
    <row r="149" spans="1:6" x14ac:dyDescent="0.35">
      <c r="A149" s="438" t="s">
        <v>52</v>
      </c>
      <c r="B149" s="439"/>
      <c r="C149" s="439"/>
      <c r="D149" s="251">
        <f>IF(D147+D143&lt;0,D147-(-D143),0)</f>
        <v>0</v>
      </c>
      <c r="E149" s="251">
        <f>IF(E147+E143&lt;0,E147-(-E143),0)</f>
        <v>0</v>
      </c>
      <c r="F149" s="374">
        <f>SUM(D149:E149)</f>
        <v>0</v>
      </c>
    </row>
    <row r="150" spans="1:6" s="43" customFormat="1" x14ac:dyDescent="0.35">
      <c r="A150" s="440" t="s">
        <v>53</v>
      </c>
      <c r="B150" s="441"/>
      <c r="C150" s="441"/>
      <c r="D150" s="375"/>
      <c r="E150" s="375"/>
      <c r="F150" s="376">
        <f>SUM(D150:E150)</f>
        <v>0</v>
      </c>
    </row>
    <row r="151" spans="1:6" x14ac:dyDescent="0.35">
      <c r="A151" s="442" t="s">
        <v>57</v>
      </c>
      <c r="B151" s="443"/>
      <c r="C151" s="443"/>
      <c r="D151" s="377"/>
      <c r="E151" s="377"/>
      <c r="F151" s="378">
        <f>SUM(D151:E151)</f>
        <v>0</v>
      </c>
    </row>
    <row r="152" spans="1:6" x14ac:dyDescent="0.35">
      <c r="C152" s="19"/>
      <c r="D152" s="20"/>
      <c r="E152" s="20"/>
      <c r="F152" s="20"/>
    </row>
    <row r="153" spans="1:6" x14ac:dyDescent="0.35">
      <c r="C153" s="19"/>
      <c r="D153" s="433" t="s">
        <v>178</v>
      </c>
      <c r="E153" s="434"/>
      <c r="F153" s="434"/>
    </row>
    <row r="154" spans="1:6" x14ac:dyDescent="0.35">
      <c r="D154" s="434"/>
      <c r="E154" s="434"/>
      <c r="F154" s="434"/>
    </row>
    <row r="155" spans="1:6" x14ac:dyDescent="0.35">
      <c r="D155" s="434"/>
      <c r="E155" s="434"/>
      <c r="F155" s="434"/>
    </row>
    <row r="156" spans="1:6" x14ac:dyDescent="0.35">
      <c r="D156" s="435"/>
      <c r="E156" s="435"/>
      <c r="F156" s="435"/>
    </row>
    <row r="159" spans="1:6" x14ac:dyDescent="0.35">
      <c r="C159" s="392"/>
    </row>
    <row r="160" spans="1:6" x14ac:dyDescent="0.35">
      <c r="C160" s="392"/>
    </row>
  </sheetData>
  <mergeCells count="20">
    <mergeCell ref="A40:F40"/>
    <mergeCell ref="D3:F3"/>
    <mergeCell ref="A36:C36"/>
    <mergeCell ref="D153:F156"/>
    <mergeCell ref="A147:C147"/>
    <mergeCell ref="A148:C148"/>
    <mergeCell ref="A149:C149"/>
    <mergeCell ref="A150:C150"/>
    <mergeCell ref="A151:C151"/>
    <mergeCell ref="A142:C142"/>
    <mergeCell ref="A143:C143"/>
    <mergeCell ref="A144:C144"/>
    <mergeCell ref="A145:C145"/>
    <mergeCell ref="A1:F1"/>
    <mergeCell ref="A37:C37"/>
    <mergeCell ref="A38:C38"/>
    <mergeCell ref="A3:B4"/>
    <mergeCell ref="C3:C4"/>
    <mergeCell ref="A2:F2"/>
    <mergeCell ref="A5:F5"/>
  </mergeCells>
  <pageMargins left="0.25" right="0.25" top="0.75" bottom="0.75" header="0.3" footer="0.3"/>
  <pageSetup paperSize="9" scale="89" fitToHeight="0" orientation="portrait" horizontalDpi="4294967293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opLeftCell="A74" zoomScale="85" zoomScaleNormal="85" workbookViewId="0">
      <selection activeCell="D105" sqref="D105"/>
    </sheetView>
  </sheetViews>
  <sheetFormatPr defaultRowHeight="18.75" x14ac:dyDescent="0.3"/>
  <cols>
    <col min="1" max="1" width="5.5703125" style="21" customWidth="1"/>
    <col min="2" max="2" width="6.85546875" style="21" customWidth="1"/>
    <col min="3" max="3" width="56.85546875" style="21" customWidth="1"/>
    <col min="4" max="6" width="21.85546875" style="21" customWidth="1"/>
    <col min="7" max="7" width="12.7109375" style="21" customWidth="1"/>
    <col min="8" max="9" width="9.140625" style="21"/>
    <col min="10" max="10" width="11.85546875" style="21" bestFit="1" customWidth="1"/>
    <col min="11" max="11" width="9.7109375" style="21" bestFit="1" customWidth="1"/>
    <col min="12" max="16384" width="9.140625" style="21"/>
  </cols>
  <sheetData>
    <row r="1" spans="1:7" ht="23.25" x14ac:dyDescent="0.35">
      <c r="B1" s="474" t="s">
        <v>59</v>
      </c>
      <c r="C1" s="474"/>
      <c r="D1" s="474"/>
      <c r="E1" s="474"/>
      <c r="F1" s="474"/>
    </row>
    <row r="2" spans="1:7" ht="10.5" customHeight="1" thickBot="1" x14ac:dyDescent="0.35"/>
    <row r="3" spans="1:7" ht="23.25" customHeight="1" thickTop="1" x14ac:dyDescent="0.3">
      <c r="A3" s="471" t="s">
        <v>42</v>
      </c>
      <c r="B3" s="450"/>
      <c r="C3" s="450" t="s">
        <v>6</v>
      </c>
      <c r="D3" s="450" t="s">
        <v>43</v>
      </c>
      <c r="E3" s="450"/>
      <c r="F3" s="451"/>
    </row>
    <row r="4" spans="1:7" ht="38.25" thickBot="1" x14ac:dyDescent="0.35">
      <c r="A4" s="472"/>
      <c r="B4" s="473"/>
      <c r="C4" s="473"/>
      <c r="D4" s="22" t="s">
        <v>45</v>
      </c>
      <c r="E4" s="22" t="s">
        <v>46</v>
      </c>
      <c r="F4" s="23" t="s">
        <v>47</v>
      </c>
    </row>
    <row r="5" spans="1:7" ht="28.5" customHeight="1" thickTop="1" thickBot="1" x14ac:dyDescent="0.35">
      <c r="A5" s="475" t="s">
        <v>44</v>
      </c>
      <c r="B5" s="476"/>
      <c r="C5" s="476"/>
      <c r="D5" s="476"/>
      <c r="E5" s="476"/>
      <c r="F5" s="477"/>
    </row>
    <row r="6" spans="1:7" s="24" customFormat="1" ht="19.5" thickTop="1" x14ac:dyDescent="0.3">
      <c r="A6" s="44">
        <v>31</v>
      </c>
      <c r="B6" s="45"/>
      <c r="C6" s="46" t="s">
        <v>27</v>
      </c>
      <c r="D6" s="47">
        <f>SUM(D7)</f>
        <v>0</v>
      </c>
      <c r="E6" s="48">
        <f>SUM(E7)</f>
        <v>0</v>
      </c>
      <c r="F6" s="49">
        <f>SUM(D6:E6)</f>
        <v>0</v>
      </c>
    </row>
    <row r="7" spans="1:7" x14ac:dyDescent="0.3">
      <c r="A7" s="50"/>
      <c r="B7" s="51">
        <v>311</v>
      </c>
      <c r="C7" s="52" t="s">
        <v>27</v>
      </c>
      <c r="D7" s="53"/>
      <c r="E7" s="54"/>
      <c r="F7" s="55">
        <f t="shared" ref="F7:F28" si="0">SUM(D7:E7)</f>
        <v>0</v>
      </c>
    </row>
    <row r="8" spans="1:7" s="24" customFormat="1" x14ac:dyDescent="0.3">
      <c r="A8" s="56">
        <v>32</v>
      </c>
      <c r="B8" s="57"/>
      <c r="C8" s="58" t="s">
        <v>7</v>
      </c>
      <c r="D8" s="59">
        <f>SUM(D9)</f>
        <v>0</v>
      </c>
      <c r="E8" s="60">
        <f>SUM(E9)</f>
        <v>0</v>
      </c>
      <c r="F8" s="61">
        <f t="shared" si="0"/>
        <v>0</v>
      </c>
      <c r="G8" s="21"/>
    </row>
    <row r="9" spans="1:7" x14ac:dyDescent="0.3">
      <c r="A9" s="50"/>
      <c r="B9" s="51">
        <v>321</v>
      </c>
      <c r="C9" s="52" t="s">
        <v>7</v>
      </c>
      <c r="D9" s="53"/>
      <c r="E9" s="54"/>
      <c r="F9" s="55">
        <f>SUM(D9:E9)</f>
        <v>0</v>
      </c>
    </row>
    <row r="10" spans="1:7" s="24" customFormat="1" x14ac:dyDescent="0.3">
      <c r="A10" s="56">
        <v>33</v>
      </c>
      <c r="B10" s="57"/>
      <c r="C10" s="58" t="s">
        <v>8</v>
      </c>
      <c r="D10" s="59">
        <f>SUM(D11)</f>
        <v>0</v>
      </c>
      <c r="E10" s="60">
        <f>SUM(E11)</f>
        <v>0</v>
      </c>
      <c r="F10" s="61">
        <f t="shared" si="0"/>
        <v>0</v>
      </c>
      <c r="G10" s="21"/>
    </row>
    <row r="11" spans="1:7" x14ac:dyDescent="0.3">
      <c r="A11" s="50"/>
      <c r="B11" s="51">
        <v>331</v>
      </c>
      <c r="C11" s="52" t="s">
        <v>8</v>
      </c>
      <c r="D11" s="53"/>
      <c r="E11" s="54"/>
      <c r="F11" s="55">
        <f t="shared" si="0"/>
        <v>0</v>
      </c>
    </row>
    <row r="12" spans="1:7" s="24" customFormat="1" x14ac:dyDescent="0.3">
      <c r="A12" s="56">
        <v>34</v>
      </c>
      <c r="B12" s="57"/>
      <c r="C12" s="58" t="s">
        <v>28</v>
      </c>
      <c r="D12" s="59">
        <f>SUM(D13:D14)</f>
        <v>0</v>
      </c>
      <c r="E12" s="60">
        <f>SUM(E13:E14)</f>
        <v>0</v>
      </c>
      <c r="F12" s="61">
        <f t="shared" si="0"/>
        <v>0</v>
      </c>
      <c r="G12" s="21"/>
    </row>
    <row r="13" spans="1:7" x14ac:dyDescent="0.3">
      <c r="A13" s="50"/>
      <c r="B13" s="51">
        <v>341</v>
      </c>
      <c r="C13" s="52" t="s">
        <v>29</v>
      </c>
      <c r="D13" s="53"/>
      <c r="E13" s="54"/>
      <c r="F13" s="55">
        <f t="shared" si="0"/>
        <v>0</v>
      </c>
    </row>
    <row r="14" spans="1:7" x14ac:dyDescent="0.3">
      <c r="A14" s="50"/>
      <c r="B14" s="51">
        <v>342</v>
      </c>
      <c r="C14" s="52" t="s">
        <v>30</v>
      </c>
      <c r="D14" s="53"/>
      <c r="E14" s="54"/>
      <c r="F14" s="55">
        <f t="shared" si="0"/>
        <v>0</v>
      </c>
    </row>
    <row r="15" spans="1:7" s="24" customFormat="1" x14ac:dyDescent="0.3">
      <c r="A15" s="56">
        <v>35</v>
      </c>
      <c r="B15" s="57"/>
      <c r="C15" s="58" t="s">
        <v>31</v>
      </c>
      <c r="D15" s="59">
        <f>SUM(D16:D20)</f>
        <v>0</v>
      </c>
      <c r="E15" s="60">
        <f>SUM(E16:E20)</f>
        <v>0</v>
      </c>
      <c r="F15" s="61">
        <f t="shared" si="0"/>
        <v>0</v>
      </c>
      <c r="G15" s="21"/>
    </row>
    <row r="16" spans="1:7" x14ac:dyDescent="0.3">
      <c r="A16" s="50"/>
      <c r="B16" s="51">
        <v>351</v>
      </c>
      <c r="C16" s="52" t="s">
        <v>32</v>
      </c>
      <c r="D16" s="53"/>
      <c r="E16" s="54"/>
      <c r="F16" s="55">
        <f t="shared" si="0"/>
        <v>0</v>
      </c>
    </row>
    <row r="17" spans="1:7" ht="37.5" hidden="1" x14ac:dyDescent="0.3">
      <c r="A17" s="50"/>
      <c r="B17" s="51">
        <v>352</v>
      </c>
      <c r="C17" s="52" t="s">
        <v>33</v>
      </c>
      <c r="D17" s="53"/>
      <c r="E17" s="54"/>
      <c r="F17" s="55">
        <f t="shared" si="0"/>
        <v>0</v>
      </c>
    </row>
    <row r="18" spans="1:7" ht="37.5" x14ac:dyDescent="0.3">
      <c r="A18" s="50"/>
      <c r="B18" s="51">
        <v>353</v>
      </c>
      <c r="C18" s="52" t="s">
        <v>34</v>
      </c>
      <c r="D18" s="53"/>
      <c r="E18" s="54"/>
      <c r="F18" s="55">
        <f t="shared" si="0"/>
        <v>0</v>
      </c>
    </row>
    <row r="19" spans="1:7" hidden="1" x14ac:dyDescent="0.3">
      <c r="A19" s="50"/>
      <c r="B19" s="51">
        <v>354</v>
      </c>
      <c r="C19" s="52" t="s">
        <v>35</v>
      </c>
      <c r="D19" s="53"/>
      <c r="E19" s="54"/>
      <c r="F19" s="55">
        <f t="shared" si="0"/>
        <v>0</v>
      </c>
    </row>
    <row r="20" spans="1:7" hidden="1" x14ac:dyDescent="0.3">
      <c r="A20" s="50"/>
      <c r="B20" s="51">
        <v>355</v>
      </c>
      <c r="C20" s="52" t="s">
        <v>36</v>
      </c>
      <c r="D20" s="53"/>
      <c r="E20" s="54"/>
      <c r="F20" s="55">
        <f t="shared" si="0"/>
        <v>0</v>
      </c>
    </row>
    <row r="21" spans="1:7" s="24" customFormat="1" x14ac:dyDescent="0.3">
      <c r="A21" s="56">
        <v>36</v>
      </c>
      <c r="B21" s="57"/>
      <c r="C21" s="58" t="s">
        <v>37</v>
      </c>
      <c r="D21" s="59">
        <f>SUM(D22:D24)</f>
        <v>0</v>
      </c>
      <c r="E21" s="60">
        <f>SUM(E22:E24)</f>
        <v>0</v>
      </c>
      <c r="F21" s="61">
        <f t="shared" si="0"/>
        <v>0</v>
      </c>
      <c r="G21" s="21"/>
    </row>
    <row r="22" spans="1:7" hidden="1" x14ac:dyDescent="0.3">
      <c r="A22" s="50"/>
      <c r="B22" s="51">
        <v>361</v>
      </c>
      <c r="C22" s="52" t="s">
        <v>38</v>
      </c>
      <c r="D22" s="53"/>
      <c r="E22" s="54"/>
      <c r="F22" s="55">
        <f t="shared" si="0"/>
        <v>0</v>
      </c>
    </row>
    <row r="23" spans="1:7" x14ac:dyDescent="0.3">
      <c r="A23" s="50"/>
      <c r="B23" s="51">
        <v>362</v>
      </c>
      <c r="C23" s="52" t="s">
        <v>39</v>
      </c>
      <c r="D23" s="53"/>
      <c r="E23" s="54"/>
      <c r="F23" s="55">
        <f t="shared" si="0"/>
        <v>0</v>
      </c>
    </row>
    <row r="24" spans="1:7" hidden="1" x14ac:dyDescent="0.3">
      <c r="A24" s="50"/>
      <c r="B24" s="51">
        <v>363</v>
      </c>
      <c r="C24" s="52" t="s">
        <v>40</v>
      </c>
      <c r="D24" s="53"/>
      <c r="E24" s="54"/>
      <c r="F24" s="55">
        <f t="shared" si="0"/>
        <v>0</v>
      </c>
    </row>
    <row r="25" spans="1:7" s="24" customFormat="1" x14ac:dyDescent="0.3">
      <c r="A25" s="56">
        <v>37</v>
      </c>
      <c r="B25" s="57"/>
      <c r="C25" s="58" t="s">
        <v>41</v>
      </c>
      <c r="D25" s="59">
        <f>SUM(D26)</f>
        <v>0</v>
      </c>
      <c r="E25" s="60">
        <f>SUM(E26)</f>
        <v>0</v>
      </c>
      <c r="F25" s="61">
        <f t="shared" si="0"/>
        <v>0</v>
      </c>
      <c r="G25" s="21"/>
    </row>
    <row r="26" spans="1:7" ht="19.5" thickBot="1" x14ac:dyDescent="0.35">
      <c r="A26" s="62"/>
      <c r="B26" s="63">
        <v>371</v>
      </c>
      <c r="C26" s="64" t="s">
        <v>41</v>
      </c>
      <c r="D26" s="65"/>
      <c r="E26" s="66"/>
      <c r="F26" s="67">
        <f t="shared" si="0"/>
        <v>0</v>
      </c>
    </row>
    <row r="27" spans="1:7" ht="26.25" customHeight="1" thickTop="1" thickBot="1" x14ac:dyDescent="0.35">
      <c r="A27" s="461" t="s">
        <v>49</v>
      </c>
      <c r="B27" s="462"/>
      <c r="C27" s="462"/>
      <c r="D27" s="26">
        <f>SUM(D25,D21,D15,D12,D10,D8,D6)</f>
        <v>0</v>
      </c>
      <c r="E27" s="26">
        <f>SUM(E25,E21,E15,E12,E10,E8,E6)</f>
        <v>0</v>
      </c>
      <c r="F27" s="26">
        <f t="shared" si="0"/>
        <v>0</v>
      </c>
    </row>
    <row r="28" spans="1:7" ht="26.25" customHeight="1" thickTop="1" thickBot="1" x14ac:dyDescent="0.35">
      <c r="A28" s="464" t="s">
        <v>54</v>
      </c>
      <c r="B28" s="465"/>
      <c r="C28" s="465"/>
      <c r="D28" s="27"/>
      <c r="E28" s="27">
        <v>0</v>
      </c>
      <c r="F28" s="27">
        <f t="shared" si="0"/>
        <v>0</v>
      </c>
    </row>
    <row r="29" spans="1:7" ht="26.25" customHeight="1" thickTop="1" thickBot="1" x14ac:dyDescent="0.35">
      <c r="A29" s="461" t="s">
        <v>51</v>
      </c>
      <c r="B29" s="462"/>
      <c r="C29" s="463"/>
      <c r="D29" s="28">
        <f>SUM(D27:D28)</f>
        <v>0</v>
      </c>
      <c r="E29" s="28">
        <f>SUM(E27:E28)</f>
        <v>0</v>
      </c>
      <c r="F29" s="28">
        <f>SUM(F27:F28)</f>
        <v>0</v>
      </c>
    </row>
    <row r="30" spans="1:7" ht="16.5" customHeight="1" thickTop="1" x14ac:dyDescent="0.3">
      <c r="A30" s="29"/>
      <c r="B30" s="29"/>
      <c r="C30" s="29"/>
      <c r="D30" s="30"/>
      <c r="E30" s="30"/>
      <c r="F30" s="30"/>
    </row>
    <row r="31" spans="1:7" x14ac:dyDescent="0.3">
      <c r="A31" s="469" t="s">
        <v>92</v>
      </c>
      <c r="B31" s="469"/>
      <c r="C31" s="469"/>
      <c r="D31" s="30"/>
      <c r="E31" s="30"/>
      <c r="F31" s="30"/>
    </row>
    <row r="32" spans="1:7" s="31" customFormat="1" ht="19.5" thickBot="1" x14ac:dyDescent="0.35">
      <c r="A32" s="470" t="s">
        <v>93</v>
      </c>
      <c r="B32" s="470"/>
      <c r="C32" s="470"/>
      <c r="D32" s="30"/>
      <c r="E32" s="30"/>
      <c r="F32" s="30"/>
    </row>
    <row r="33" spans="1:11" ht="23.25" customHeight="1" thickTop="1" x14ac:dyDescent="0.3">
      <c r="A33" s="471" t="s">
        <v>42</v>
      </c>
      <c r="B33" s="450"/>
      <c r="C33" s="450" t="s">
        <v>6</v>
      </c>
      <c r="D33" s="450" t="s">
        <v>43</v>
      </c>
      <c r="E33" s="450"/>
      <c r="F33" s="451"/>
    </row>
    <row r="34" spans="1:11" ht="38.25" thickBot="1" x14ac:dyDescent="0.35">
      <c r="A34" s="472"/>
      <c r="B34" s="473"/>
      <c r="C34" s="473"/>
      <c r="D34" s="22" t="s">
        <v>45</v>
      </c>
      <c r="E34" s="22" t="s">
        <v>46</v>
      </c>
      <c r="F34" s="23" t="s">
        <v>47</v>
      </c>
    </row>
    <row r="35" spans="1:11" ht="30" customHeight="1" thickTop="1" thickBot="1" x14ac:dyDescent="0.35">
      <c r="A35" s="452" t="s">
        <v>48</v>
      </c>
      <c r="B35" s="453"/>
      <c r="C35" s="453"/>
      <c r="D35" s="453"/>
      <c r="E35" s="453"/>
      <c r="F35" s="454"/>
    </row>
    <row r="36" spans="1:11" s="24" customFormat="1" ht="19.5" thickTop="1" x14ac:dyDescent="0.3">
      <c r="A36" s="68">
        <v>41</v>
      </c>
      <c r="B36" s="69"/>
      <c r="C36" s="70" t="s">
        <v>9</v>
      </c>
      <c r="D36" s="71">
        <f>SUM(D37:D39)</f>
        <v>0</v>
      </c>
      <c r="E36" s="72">
        <f>SUM(E37:E39)</f>
        <v>0</v>
      </c>
      <c r="F36" s="49">
        <f>SUM(D36:E36)</f>
        <v>0</v>
      </c>
    </row>
    <row r="37" spans="1:11" x14ac:dyDescent="0.3">
      <c r="A37" s="73"/>
      <c r="B37" s="74">
        <v>411</v>
      </c>
      <c r="C37" s="75" t="s">
        <v>1</v>
      </c>
      <c r="D37" s="76"/>
      <c r="E37" s="54"/>
      <c r="F37" s="55">
        <f t="shared" ref="F37:F61" si="1">SUM(D37:E37)</f>
        <v>0</v>
      </c>
    </row>
    <row r="38" spans="1:11" x14ac:dyDescent="0.3">
      <c r="A38" s="73"/>
      <c r="B38" s="74">
        <v>412</v>
      </c>
      <c r="C38" s="75" t="s">
        <v>10</v>
      </c>
      <c r="D38" s="76"/>
      <c r="E38" s="54"/>
      <c r="F38" s="55">
        <f t="shared" si="1"/>
        <v>0</v>
      </c>
    </row>
    <row r="39" spans="1:11" x14ac:dyDescent="0.3">
      <c r="A39" s="73"/>
      <c r="B39" s="74">
        <v>413</v>
      </c>
      <c r="C39" s="75" t="s">
        <v>2</v>
      </c>
      <c r="D39" s="76"/>
      <c r="E39" s="54"/>
      <c r="F39" s="55">
        <f t="shared" si="1"/>
        <v>0</v>
      </c>
    </row>
    <row r="40" spans="1:11" s="24" customFormat="1" x14ac:dyDescent="0.3">
      <c r="A40" s="77">
        <v>42</v>
      </c>
      <c r="B40" s="78"/>
      <c r="C40" s="79" t="s">
        <v>3</v>
      </c>
      <c r="D40" s="80">
        <f>SUM(D41:D47)</f>
        <v>0</v>
      </c>
      <c r="E40" s="60">
        <f>SUM(E41:E47)</f>
        <v>0</v>
      </c>
      <c r="F40" s="61">
        <f t="shared" si="1"/>
        <v>0</v>
      </c>
    </row>
    <row r="41" spans="1:11" hidden="1" x14ac:dyDescent="0.3">
      <c r="A41" s="73"/>
      <c r="B41" s="74">
        <v>421</v>
      </c>
      <c r="C41" s="75" t="s">
        <v>11</v>
      </c>
      <c r="D41" s="76"/>
      <c r="E41" s="54"/>
      <c r="F41" s="55">
        <f t="shared" si="1"/>
        <v>0</v>
      </c>
    </row>
    <row r="42" spans="1:11" ht="37.5" x14ac:dyDescent="0.3">
      <c r="A42" s="73"/>
      <c r="B42" s="74">
        <v>422</v>
      </c>
      <c r="C42" s="75" t="s">
        <v>12</v>
      </c>
      <c r="D42" s="76"/>
      <c r="E42" s="54"/>
      <c r="F42" s="55">
        <f t="shared" si="1"/>
        <v>0</v>
      </c>
    </row>
    <row r="43" spans="1:11" hidden="1" x14ac:dyDescent="0.3">
      <c r="A43" s="73"/>
      <c r="B43" s="74">
        <v>423</v>
      </c>
      <c r="C43" s="75" t="s">
        <v>13</v>
      </c>
      <c r="D43" s="76"/>
      <c r="E43" s="54"/>
      <c r="F43" s="55">
        <f t="shared" si="1"/>
        <v>0</v>
      </c>
    </row>
    <row r="44" spans="1:11" x14ac:dyDescent="0.3">
      <c r="A44" s="73"/>
      <c r="B44" s="74">
        <v>424</v>
      </c>
      <c r="C44" s="75" t="s">
        <v>14</v>
      </c>
      <c r="D44" s="76"/>
      <c r="E44" s="54"/>
      <c r="F44" s="55">
        <f t="shared" si="1"/>
        <v>0</v>
      </c>
    </row>
    <row r="45" spans="1:11" x14ac:dyDescent="0.3">
      <c r="A45" s="73"/>
      <c r="B45" s="74">
        <v>425</v>
      </c>
      <c r="C45" s="75" t="s">
        <v>5</v>
      </c>
      <c r="D45" s="76"/>
      <c r="E45" s="54"/>
      <c r="F45" s="55">
        <f t="shared" si="1"/>
        <v>0</v>
      </c>
      <c r="J45" s="32"/>
      <c r="K45" s="32"/>
    </row>
    <row r="46" spans="1:11" x14ac:dyDescent="0.3">
      <c r="A46" s="73"/>
      <c r="B46" s="74">
        <v>426</v>
      </c>
      <c r="C46" s="75" t="s">
        <v>4</v>
      </c>
      <c r="D46" s="76"/>
      <c r="E46" s="54"/>
      <c r="F46" s="55">
        <f t="shared" si="1"/>
        <v>0</v>
      </c>
    </row>
    <row r="47" spans="1:11" hidden="1" x14ac:dyDescent="0.3">
      <c r="A47" s="73"/>
      <c r="B47" s="74">
        <v>429</v>
      </c>
      <c r="C47" s="75" t="s">
        <v>15</v>
      </c>
      <c r="D47" s="76"/>
      <c r="E47" s="54"/>
      <c r="F47" s="55">
        <f t="shared" si="1"/>
        <v>0</v>
      </c>
    </row>
    <row r="48" spans="1:11" s="24" customFormat="1" x14ac:dyDescent="0.3">
      <c r="A48" s="77">
        <v>43</v>
      </c>
      <c r="B48" s="78"/>
      <c r="C48" s="79" t="s">
        <v>16</v>
      </c>
      <c r="D48" s="80">
        <f>SUM(D49)</f>
        <v>0</v>
      </c>
      <c r="E48" s="60">
        <f>SUM(E49)</f>
        <v>0</v>
      </c>
      <c r="F48" s="61">
        <f t="shared" si="1"/>
        <v>0</v>
      </c>
    </row>
    <row r="49" spans="1:6" x14ac:dyDescent="0.3">
      <c r="A49" s="73"/>
      <c r="B49" s="74">
        <v>431</v>
      </c>
      <c r="C49" s="75" t="s">
        <v>17</v>
      </c>
      <c r="D49" s="76"/>
      <c r="E49" s="54"/>
      <c r="F49" s="55">
        <f t="shared" si="1"/>
        <v>0</v>
      </c>
    </row>
    <row r="50" spans="1:6" s="24" customFormat="1" x14ac:dyDescent="0.3">
      <c r="A50" s="77">
        <v>44</v>
      </c>
      <c r="B50" s="78"/>
      <c r="C50" s="79" t="s">
        <v>18</v>
      </c>
      <c r="D50" s="80">
        <f>SUM(D51:D53)</f>
        <v>0</v>
      </c>
      <c r="E50" s="60">
        <f>SUM(E51:E53)</f>
        <v>0</v>
      </c>
      <c r="F50" s="61">
        <f t="shared" si="1"/>
        <v>0</v>
      </c>
    </row>
    <row r="51" spans="1:6" hidden="1" x14ac:dyDescent="0.3">
      <c r="A51" s="73"/>
      <c r="B51" s="74">
        <v>441</v>
      </c>
      <c r="C51" s="75" t="s">
        <v>19</v>
      </c>
      <c r="D51" s="76"/>
      <c r="E51" s="54"/>
      <c r="F51" s="55">
        <f t="shared" si="1"/>
        <v>0</v>
      </c>
    </row>
    <row r="52" spans="1:6" hidden="1" x14ac:dyDescent="0.3">
      <c r="A52" s="73"/>
      <c r="B52" s="74">
        <v>442</v>
      </c>
      <c r="C52" s="75" t="s">
        <v>20</v>
      </c>
      <c r="D52" s="76"/>
      <c r="E52" s="54"/>
      <c r="F52" s="55">
        <f t="shared" si="1"/>
        <v>0</v>
      </c>
    </row>
    <row r="53" spans="1:6" x14ac:dyDescent="0.3">
      <c r="A53" s="73"/>
      <c r="B53" s="74">
        <v>443</v>
      </c>
      <c r="C53" s="75" t="s">
        <v>21</v>
      </c>
      <c r="D53" s="76"/>
      <c r="E53" s="54"/>
      <c r="F53" s="55">
        <f t="shared" si="1"/>
        <v>0</v>
      </c>
    </row>
    <row r="54" spans="1:6" s="24" customFormat="1" x14ac:dyDescent="0.3">
      <c r="A54" s="77">
        <v>45</v>
      </c>
      <c r="B54" s="78"/>
      <c r="C54" s="79" t="s">
        <v>0</v>
      </c>
      <c r="D54" s="80">
        <f>SUM(D55:D56)</f>
        <v>0</v>
      </c>
      <c r="E54" s="60">
        <f>SUM(E55:E56)</f>
        <v>0</v>
      </c>
      <c r="F54" s="61">
        <f t="shared" si="1"/>
        <v>0</v>
      </c>
    </row>
    <row r="55" spans="1:6" ht="19.5" thickBot="1" x14ac:dyDescent="0.35">
      <c r="A55" s="73"/>
      <c r="B55" s="74">
        <v>451</v>
      </c>
      <c r="C55" s="75" t="s">
        <v>22</v>
      </c>
      <c r="D55" s="76"/>
      <c r="E55" s="54"/>
      <c r="F55" s="55">
        <f t="shared" si="1"/>
        <v>0</v>
      </c>
    </row>
    <row r="56" spans="1:6" hidden="1" x14ac:dyDescent="0.3">
      <c r="A56" s="73"/>
      <c r="B56" s="74">
        <v>452</v>
      </c>
      <c r="C56" s="75" t="s">
        <v>23</v>
      </c>
      <c r="D56" s="76"/>
      <c r="E56" s="54"/>
      <c r="F56" s="55">
        <f t="shared" si="1"/>
        <v>0</v>
      </c>
    </row>
    <row r="57" spans="1:6" s="24" customFormat="1" hidden="1" x14ac:dyDescent="0.3">
      <c r="A57" s="77">
        <v>46</v>
      </c>
      <c r="B57" s="78"/>
      <c r="C57" s="79" t="s">
        <v>24</v>
      </c>
      <c r="D57" s="80">
        <f>SUM(D58:D59)</f>
        <v>0</v>
      </c>
      <c r="E57" s="60">
        <f>SUM(E58:E59)</f>
        <v>0</v>
      </c>
      <c r="F57" s="61">
        <f t="shared" si="1"/>
        <v>0</v>
      </c>
    </row>
    <row r="58" spans="1:6" hidden="1" x14ac:dyDescent="0.3">
      <c r="A58" s="73"/>
      <c r="B58" s="74">
        <v>461</v>
      </c>
      <c r="C58" s="75" t="s">
        <v>60</v>
      </c>
      <c r="D58" s="76"/>
      <c r="E58" s="54"/>
      <c r="F58" s="55">
        <f t="shared" si="1"/>
        <v>0</v>
      </c>
    </row>
    <row r="59" spans="1:6" hidden="1" x14ac:dyDescent="0.3">
      <c r="A59" s="73"/>
      <c r="B59" s="74">
        <v>462</v>
      </c>
      <c r="C59" s="75" t="s">
        <v>25</v>
      </c>
      <c r="D59" s="76"/>
      <c r="E59" s="54"/>
      <c r="F59" s="55">
        <f t="shared" si="1"/>
        <v>0</v>
      </c>
    </row>
    <row r="60" spans="1:6" s="24" customFormat="1" ht="37.5" hidden="1" x14ac:dyDescent="0.3">
      <c r="A60" s="77">
        <v>47</v>
      </c>
      <c r="B60" s="78"/>
      <c r="C60" s="79" t="s">
        <v>26</v>
      </c>
      <c r="D60" s="80">
        <f>SUM(D61)</f>
        <v>0</v>
      </c>
      <c r="E60" s="60">
        <f>SUM(E61)</f>
        <v>0</v>
      </c>
      <c r="F60" s="61">
        <f t="shared" si="1"/>
        <v>0</v>
      </c>
    </row>
    <row r="61" spans="1:6" ht="38.25" hidden="1" thickBot="1" x14ac:dyDescent="0.35">
      <c r="A61" s="82"/>
      <c r="B61" s="83">
        <v>471</v>
      </c>
      <c r="C61" s="84" t="s">
        <v>26</v>
      </c>
      <c r="D61" s="85"/>
      <c r="E61" s="66"/>
      <c r="F61" s="67">
        <f t="shared" si="1"/>
        <v>0</v>
      </c>
    </row>
    <row r="62" spans="1:6" ht="20.25" thickTop="1" thickBot="1" x14ac:dyDescent="0.35">
      <c r="A62" s="461" t="s">
        <v>50</v>
      </c>
      <c r="B62" s="462"/>
      <c r="C62" s="463"/>
      <c r="D62" s="86">
        <f>SUM(D36,D40,D48,D50,D54,D57,D60)</f>
        <v>0</v>
      </c>
      <c r="E62" s="86">
        <f>SUM(E36,E40,E48,E50,E54,E57,E60)</f>
        <v>0</v>
      </c>
      <c r="F62" s="86">
        <f>SUM(D62:E62)</f>
        <v>0</v>
      </c>
    </row>
    <row r="63" spans="1:6" ht="20.25" thickTop="1" thickBot="1" x14ac:dyDescent="0.35">
      <c r="A63" s="464" t="s">
        <v>55</v>
      </c>
      <c r="B63" s="465"/>
      <c r="C63" s="466"/>
      <c r="D63" s="87"/>
      <c r="E63" s="87"/>
      <c r="F63" s="87"/>
    </row>
    <row r="64" spans="1:6" ht="20.25" thickTop="1" thickBot="1" x14ac:dyDescent="0.35">
      <c r="A64" s="461" t="s">
        <v>51</v>
      </c>
      <c r="B64" s="462"/>
      <c r="C64" s="463"/>
      <c r="D64" s="86">
        <f>SUM(D62:D63)</f>
        <v>0</v>
      </c>
      <c r="E64" s="86">
        <f>SUM(E62:E63)</f>
        <v>0</v>
      </c>
      <c r="F64" s="86">
        <f>SUM(D64:E64)</f>
        <v>0</v>
      </c>
    </row>
    <row r="65" spans="1:6" ht="19.5" thickTop="1" x14ac:dyDescent="0.3">
      <c r="A65" s="469" t="s">
        <v>63</v>
      </c>
      <c r="B65" s="469"/>
      <c r="C65" s="469"/>
      <c r="D65" s="30"/>
      <c r="E65" s="30"/>
      <c r="F65" s="30"/>
    </row>
    <row r="66" spans="1:6" ht="19.5" thickBot="1" x14ac:dyDescent="0.35">
      <c r="A66" s="470" t="s">
        <v>64</v>
      </c>
      <c r="B66" s="470"/>
      <c r="C66" s="470"/>
      <c r="D66" s="30"/>
      <c r="E66" s="30"/>
      <c r="F66" s="30"/>
    </row>
    <row r="67" spans="1:6" ht="19.5" thickTop="1" x14ac:dyDescent="0.3">
      <c r="A67" s="471" t="s">
        <v>42</v>
      </c>
      <c r="B67" s="450"/>
      <c r="C67" s="450" t="s">
        <v>6</v>
      </c>
      <c r="D67" s="450" t="s">
        <v>43</v>
      </c>
      <c r="E67" s="450"/>
      <c r="F67" s="451"/>
    </row>
    <row r="68" spans="1:6" ht="38.25" thickBot="1" x14ac:dyDescent="0.35">
      <c r="A68" s="472"/>
      <c r="B68" s="473"/>
      <c r="C68" s="473"/>
      <c r="D68" s="22" t="s">
        <v>45</v>
      </c>
      <c r="E68" s="22" t="s">
        <v>46</v>
      </c>
      <c r="F68" s="23" t="s">
        <v>47</v>
      </c>
    </row>
    <row r="69" spans="1:6" ht="20.25" thickTop="1" thickBot="1" x14ac:dyDescent="0.35">
      <c r="A69" s="452" t="s">
        <v>48</v>
      </c>
      <c r="B69" s="453"/>
      <c r="C69" s="453"/>
      <c r="D69" s="453"/>
      <c r="E69" s="453"/>
      <c r="F69" s="454"/>
    </row>
    <row r="70" spans="1:6" ht="19.5" thickTop="1" x14ac:dyDescent="0.3">
      <c r="A70" s="68">
        <v>41</v>
      </c>
      <c r="B70" s="69"/>
      <c r="C70" s="70" t="s">
        <v>9</v>
      </c>
      <c r="D70" s="71">
        <f>SUM(D71:D73)</f>
        <v>0</v>
      </c>
      <c r="E70" s="72">
        <f>SUM(E71:E73)</f>
        <v>0</v>
      </c>
      <c r="F70" s="49">
        <f>SUM(D70:E70)</f>
        <v>0</v>
      </c>
    </row>
    <row r="71" spans="1:6" x14ac:dyDescent="0.3">
      <c r="A71" s="73"/>
      <c r="B71" s="74">
        <v>411</v>
      </c>
      <c r="C71" s="75" t="s">
        <v>1</v>
      </c>
      <c r="D71" s="76"/>
      <c r="E71" s="54"/>
      <c r="F71" s="55">
        <f t="shared" ref="F71:F95" si="2">SUM(D71:E71)</f>
        <v>0</v>
      </c>
    </row>
    <row r="72" spans="1:6" x14ac:dyDescent="0.3">
      <c r="A72" s="73"/>
      <c r="B72" s="74">
        <v>412</v>
      </c>
      <c r="C72" s="75" t="s">
        <v>10</v>
      </c>
      <c r="D72" s="76"/>
      <c r="E72" s="54"/>
      <c r="F72" s="55">
        <f t="shared" si="2"/>
        <v>0</v>
      </c>
    </row>
    <row r="73" spans="1:6" x14ac:dyDescent="0.3">
      <c r="A73" s="73"/>
      <c r="B73" s="74">
        <v>413</v>
      </c>
      <c r="C73" s="75" t="s">
        <v>2</v>
      </c>
      <c r="D73" s="76"/>
      <c r="E73" s="54"/>
      <c r="F73" s="55">
        <f t="shared" si="2"/>
        <v>0</v>
      </c>
    </row>
    <row r="74" spans="1:6" x14ac:dyDescent="0.3">
      <c r="A74" s="77">
        <v>42</v>
      </c>
      <c r="B74" s="78"/>
      <c r="C74" s="79" t="s">
        <v>3</v>
      </c>
      <c r="D74" s="80">
        <f>SUM(D75:D81)</f>
        <v>0</v>
      </c>
      <c r="E74" s="60">
        <f>SUM(E75:E81)</f>
        <v>0</v>
      </c>
      <c r="F74" s="61">
        <f t="shared" si="2"/>
        <v>0</v>
      </c>
    </row>
    <row r="75" spans="1:6" hidden="1" x14ac:dyDescent="0.3">
      <c r="A75" s="73"/>
      <c r="B75" s="74">
        <v>421</v>
      </c>
      <c r="C75" s="75" t="s">
        <v>11</v>
      </c>
      <c r="D75" s="76"/>
      <c r="E75" s="54"/>
      <c r="F75" s="55">
        <f t="shared" si="2"/>
        <v>0</v>
      </c>
    </row>
    <row r="76" spans="1:6" ht="37.5" x14ac:dyDescent="0.3">
      <c r="A76" s="73"/>
      <c r="B76" s="74">
        <v>422</v>
      </c>
      <c r="C76" s="75" t="s">
        <v>12</v>
      </c>
      <c r="D76" s="76"/>
      <c r="E76" s="54"/>
      <c r="F76" s="81">
        <f t="shared" si="2"/>
        <v>0</v>
      </c>
    </row>
    <row r="77" spans="1:6" hidden="1" x14ac:dyDescent="0.3">
      <c r="A77" s="73"/>
      <c r="B77" s="74">
        <v>423</v>
      </c>
      <c r="C77" s="75" t="s">
        <v>13</v>
      </c>
      <c r="D77" s="76"/>
      <c r="E77" s="54"/>
      <c r="F77" s="55">
        <f t="shared" si="2"/>
        <v>0</v>
      </c>
    </row>
    <row r="78" spans="1:6" x14ac:dyDescent="0.3">
      <c r="A78" s="73"/>
      <c r="B78" s="74">
        <v>424</v>
      </c>
      <c r="C78" s="75" t="s">
        <v>14</v>
      </c>
      <c r="D78" s="76"/>
      <c r="E78" s="54"/>
      <c r="F78" s="55">
        <f t="shared" si="2"/>
        <v>0</v>
      </c>
    </row>
    <row r="79" spans="1:6" x14ac:dyDescent="0.3">
      <c r="A79" s="73"/>
      <c r="B79" s="74">
        <v>425</v>
      </c>
      <c r="C79" s="75" t="s">
        <v>5</v>
      </c>
      <c r="D79" s="76"/>
      <c r="E79" s="54"/>
      <c r="F79" s="55">
        <f t="shared" si="2"/>
        <v>0</v>
      </c>
    </row>
    <row r="80" spans="1:6" x14ac:dyDescent="0.3">
      <c r="A80" s="73"/>
      <c r="B80" s="74">
        <v>426</v>
      </c>
      <c r="C80" s="75" t="s">
        <v>4</v>
      </c>
      <c r="D80" s="76"/>
      <c r="E80" s="54"/>
      <c r="F80" s="55">
        <f t="shared" si="2"/>
        <v>0</v>
      </c>
    </row>
    <row r="81" spans="1:6" x14ac:dyDescent="0.3">
      <c r="A81" s="73"/>
      <c r="B81" s="74">
        <v>429</v>
      </c>
      <c r="C81" s="75" t="s">
        <v>15</v>
      </c>
      <c r="D81" s="76"/>
      <c r="E81" s="54"/>
      <c r="F81" s="55">
        <f t="shared" si="2"/>
        <v>0</v>
      </c>
    </row>
    <row r="82" spans="1:6" x14ac:dyDescent="0.3">
      <c r="A82" s="77">
        <v>43</v>
      </c>
      <c r="B82" s="78"/>
      <c r="C82" s="79" t="s">
        <v>16</v>
      </c>
      <c r="D82" s="80">
        <f>SUM(D83)</f>
        <v>0</v>
      </c>
      <c r="E82" s="60">
        <f>SUM(E83)</f>
        <v>0</v>
      </c>
      <c r="F82" s="61">
        <f t="shared" si="2"/>
        <v>0</v>
      </c>
    </row>
    <row r="83" spans="1:6" x14ac:dyDescent="0.3">
      <c r="A83" s="73"/>
      <c r="B83" s="74">
        <v>431</v>
      </c>
      <c r="C83" s="75" t="s">
        <v>17</v>
      </c>
      <c r="D83" s="76"/>
      <c r="E83" s="54"/>
      <c r="F83" s="55">
        <f t="shared" si="2"/>
        <v>0</v>
      </c>
    </row>
    <row r="84" spans="1:6" x14ac:dyDescent="0.3">
      <c r="A84" s="77">
        <v>44</v>
      </c>
      <c r="B84" s="78"/>
      <c r="C84" s="79" t="s">
        <v>18</v>
      </c>
      <c r="D84" s="80">
        <f>SUM(D85:D87)</f>
        <v>0</v>
      </c>
      <c r="E84" s="60">
        <f>SUM(E85:E87)</f>
        <v>0</v>
      </c>
      <c r="F84" s="61">
        <f t="shared" si="2"/>
        <v>0</v>
      </c>
    </row>
    <row r="85" spans="1:6" hidden="1" x14ac:dyDescent="0.3">
      <c r="A85" s="73"/>
      <c r="B85" s="74">
        <v>441</v>
      </c>
      <c r="C85" s="75" t="s">
        <v>19</v>
      </c>
      <c r="D85" s="76"/>
      <c r="E85" s="54"/>
      <c r="F85" s="55">
        <f t="shared" si="2"/>
        <v>0</v>
      </c>
    </row>
    <row r="86" spans="1:6" hidden="1" x14ac:dyDescent="0.3">
      <c r="A86" s="73"/>
      <c r="B86" s="74">
        <v>442</v>
      </c>
      <c r="C86" s="75" t="s">
        <v>20</v>
      </c>
      <c r="D86" s="76"/>
      <c r="E86" s="54"/>
      <c r="F86" s="55">
        <f t="shared" si="2"/>
        <v>0</v>
      </c>
    </row>
    <row r="87" spans="1:6" x14ac:dyDescent="0.3">
      <c r="A87" s="73"/>
      <c r="B87" s="74">
        <v>443</v>
      </c>
      <c r="C87" s="75" t="s">
        <v>21</v>
      </c>
      <c r="D87" s="76"/>
      <c r="E87" s="54"/>
      <c r="F87" s="55">
        <f t="shared" si="2"/>
        <v>0</v>
      </c>
    </row>
    <row r="88" spans="1:6" x14ac:dyDescent="0.3">
      <c r="A88" s="77">
        <v>45</v>
      </c>
      <c r="B88" s="78"/>
      <c r="C88" s="79" t="s">
        <v>0</v>
      </c>
      <c r="D88" s="80">
        <f>SUM(D89:D90)</f>
        <v>0</v>
      </c>
      <c r="E88" s="60">
        <f>SUM(E89:E90)</f>
        <v>0</v>
      </c>
      <c r="F88" s="61">
        <f t="shared" si="2"/>
        <v>0</v>
      </c>
    </row>
    <row r="89" spans="1:6" ht="19.5" thickBot="1" x14ac:dyDescent="0.35">
      <c r="A89" s="73"/>
      <c r="B89" s="74">
        <v>451</v>
      </c>
      <c r="C89" s="75" t="s">
        <v>22</v>
      </c>
      <c r="D89" s="76"/>
      <c r="E89" s="54"/>
      <c r="F89" s="55">
        <f t="shared" si="2"/>
        <v>0</v>
      </c>
    </row>
    <row r="90" spans="1:6" hidden="1" x14ac:dyDescent="0.3">
      <c r="A90" s="73"/>
      <c r="B90" s="74">
        <v>452</v>
      </c>
      <c r="C90" s="75" t="s">
        <v>23</v>
      </c>
      <c r="D90" s="76"/>
      <c r="E90" s="54"/>
      <c r="F90" s="55">
        <f t="shared" si="2"/>
        <v>0</v>
      </c>
    </row>
    <row r="91" spans="1:6" hidden="1" x14ac:dyDescent="0.3">
      <c r="A91" s="77">
        <v>46</v>
      </c>
      <c r="B91" s="78"/>
      <c r="C91" s="79" t="s">
        <v>24</v>
      </c>
      <c r="D91" s="80">
        <f>SUM(D92:D93)</f>
        <v>0</v>
      </c>
      <c r="E91" s="60">
        <f>SUM(E92:E93)</f>
        <v>0</v>
      </c>
      <c r="F91" s="61">
        <f t="shared" si="2"/>
        <v>0</v>
      </c>
    </row>
    <row r="92" spans="1:6" hidden="1" x14ac:dyDescent="0.3">
      <c r="A92" s="73"/>
      <c r="B92" s="74">
        <v>461</v>
      </c>
      <c r="C92" s="75" t="s">
        <v>60</v>
      </c>
      <c r="D92" s="76"/>
      <c r="E92" s="54"/>
      <c r="F92" s="55">
        <f t="shared" si="2"/>
        <v>0</v>
      </c>
    </row>
    <row r="93" spans="1:6" hidden="1" x14ac:dyDescent="0.3">
      <c r="A93" s="73"/>
      <c r="B93" s="74">
        <v>462</v>
      </c>
      <c r="C93" s="75" t="s">
        <v>25</v>
      </c>
      <c r="D93" s="76"/>
      <c r="E93" s="54"/>
      <c r="F93" s="55">
        <f t="shared" si="2"/>
        <v>0</v>
      </c>
    </row>
    <row r="94" spans="1:6" ht="37.5" hidden="1" x14ac:dyDescent="0.3">
      <c r="A94" s="77">
        <v>47</v>
      </c>
      <c r="B94" s="78"/>
      <c r="C94" s="79" t="s">
        <v>26</v>
      </c>
      <c r="D94" s="80">
        <f>SUM(D95)</f>
        <v>0</v>
      </c>
      <c r="E94" s="60">
        <f>SUM(E95)</f>
        <v>0</v>
      </c>
      <c r="F94" s="61">
        <f t="shared" si="2"/>
        <v>0</v>
      </c>
    </row>
    <row r="95" spans="1:6" ht="38.25" hidden="1" thickBot="1" x14ac:dyDescent="0.35">
      <c r="A95" s="82"/>
      <c r="B95" s="83">
        <v>471</v>
      </c>
      <c r="C95" s="84" t="s">
        <v>26</v>
      </c>
      <c r="D95" s="85"/>
      <c r="E95" s="66"/>
      <c r="F95" s="67">
        <f t="shared" si="2"/>
        <v>0</v>
      </c>
    </row>
    <row r="96" spans="1:6" ht="20.25" thickTop="1" thickBot="1" x14ac:dyDescent="0.35">
      <c r="A96" s="461" t="s">
        <v>50</v>
      </c>
      <c r="B96" s="462"/>
      <c r="C96" s="463"/>
      <c r="D96" s="86">
        <f>SUM(D70,D74,D82,D84,D88,D91,D94)</f>
        <v>0</v>
      </c>
      <c r="E96" s="86">
        <f>SUM(E70,E74,E82,E84,E88,E91,E94)</f>
        <v>0</v>
      </c>
      <c r="F96" s="86">
        <f>SUM(D96:E96)</f>
        <v>0</v>
      </c>
    </row>
    <row r="97" spans="1:6" ht="20.25" thickTop="1" thickBot="1" x14ac:dyDescent="0.35">
      <c r="A97" s="464" t="s">
        <v>55</v>
      </c>
      <c r="B97" s="465"/>
      <c r="C97" s="466"/>
      <c r="D97" s="87"/>
      <c r="E97" s="87"/>
      <c r="F97" s="87"/>
    </row>
    <row r="98" spans="1:6" ht="20.25" thickTop="1" thickBot="1" x14ac:dyDescent="0.35">
      <c r="A98" s="461" t="s">
        <v>51</v>
      </c>
      <c r="B98" s="462"/>
      <c r="C98" s="463"/>
      <c r="D98" s="86">
        <f>SUM(D96:D97)</f>
        <v>0</v>
      </c>
      <c r="E98" s="86">
        <f>SUM(E96:E97)</f>
        <v>0</v>
      </c>
      <c r="F98" s="86">
        <f>SUM(D98:E98)</f>
        <v>0</v>
      </c>
    </row>
    <row r="99" spans="1:6" ht="20.25" thickTop="1" thickBot="1" x14ac:dyDescent="0.35">
      <c r="A99" s="461" t="s">
        <v>61</v>
      </c>
      <c r="B99" s="462"/>
      <c r="C99" s="463"/>
      <c r="D99" s="86">
        <f>SUM(D29-D64-D98)</f>
        <v>0</v>
      </c>
      <c r="E99" s="86">
        <f>SUM(E29-E64-E98)</f>
        <v>0</v>
      </c>
      <c r="F99" s="86">
        <f>SUM(F29-F64-F98)</f>
        <v>0</v>
      </c>
    </row>
    <row r="100" spans="1:6" ht="20.25" thickTop="1" thickBot="1" x14ac:dyDescent="0.35">
      <c r="A100" s="461" t="s">
        <v>65</v>
      </c>
      <c r="B100" s="462"/>
      <c r="C100" s="463"/>
      <c r="D100" s="86">
        <f>SUM(D96,D62)</f>
        <v>0</v>
      </c>
      <c r="E100" s="86">
        <f>SUM(E96,E62)</f>
        <v>0</v>
      </c>
      <c r="F100" s="86">
        <f>SUM(F96,F62)</f>
        <v>0</v>
      </c>
    </row>
    <row r="101" spans="1:6" ht="19.5" thickTop="1" x14ac:dyDescent="0.3">
      <c r="A101" s="33"/>
      <c r="B101" s="33"/>
      <c r="C101" s="33"/>
      <c r="D101" s="32"/>
      <c r="E101" s="32"/>
      <c r="F101" s="32"/>
    </row>
    <row r="102" spans="1:6" x14ac:dyDescent="0.3">
      <c r="A102" s="467" t="s">
        <v>58</v>
      </c>
      <c r="B102" s="468"/>
      <c r="C102" s="468"/>
      <c r="D102" s="34"/>
      <c r="E102" s="34">
        <v>0</v>
      </c>
      <c r="F102" s="35">
        <f>SUM(D102:E102)</f>
        <v>0</v>
      </c>
    </row>
    <row r="103" spans="1:6" x14ac:dyDescent="0.3">
      <c r="A103" s="455" t="s">
        <v>56</v>
      </c>
      <c r="B103" s="456"/>
      <c r="C103" s="456"/>
      <c r="D103" s="25">
        <f>IF(D102-D28&gt;0,D102-D28,0)</f>
        <v>0</v>
      </c>
      <c r="E103" s="25">
        <f>IF(E102-E28&gt;0,E102-E28,0)</f>
        <v>0</v>
      </c>
      <c r="F103" s="36">
        <f>SUM(D103:E103)</f>
        <v>0</v>
      </c>
    </row>
    <row r="104" spans="1:6" x14ac:dyDescent="0.3">
      <c r="A104" s="455" t="s">
        <v>52</v>
      </c>
      <c r="B104" s="456"/>
      <c r="C104" s="456"/>
      <c r="D104" s="25">
        <f>IF(D102+D63&lt;0,D102-(-D63),0)</f>
        <v>0</v>
      </c>
      <c r="E104" s="25">
        <f>IF(E102+E63&lt;0,E102-(-E63),0)</f>
        <v>0</v>
      </c>
      <c r="F104" s="36">
        <f>SUM(D104:E104)</f>
        <v>0</v>
      </c>
    </row>
    <row r="105" spans="1:6" x14ac:dyDescent="0.3">
      <c r="A105" s="457" t="s">
        <v>53</v>
      </c>
      <c r="B105" s="458"/>
      <c r="C105" s="458"/>
      <c r="D105" s="37"/>
      <c r="E105" s="37"/>
      <c r="F105" s="38">
        <f>SUM(D105:E105)</f>
        <v>0</v>
      </c>
    </row>
    <row r="106" spans="1:6" x14ac:dyDescent="0.3">
      <c r="A106" s="459" t="s">
        <v>57</v>
      </c>
      <c r="B106" s="460"/>
      <c r="C106" s="460"/>
      <c r="D106" s="39"/>
      <c r="E106" s="39"/>
      <c r="F106" s="40">
        <f>SUM(D106:E106)</f>
        <v>0</v>
      </c>
    </row>
    <row r="107" spans="1:6" x14ac:dyDescent="0.3">
      <c r="C107" s="41"/>
      <c r="D107" s="42"/>
      <c r="E107" s="42"/>
      <c r="F107" s="42"/>
    </row>
    <row r="108" spans="1:6" x14ac:dyDescent="0.3">
      <c r="C108" s="41"/>
      <c r="D108" s="42"/>
      <c r="E108" s="42"/>
      <c r="F108" s="42"/>
    </row>
    <row r="109" spans="1:6" x14ac:dyDescent="0.3">
      <c r="D109" s="42"/>
      <c r="E109" s="42"/>
      <c r="F109" s="42"/>
    </row>
    <row r="110" spans="1:6" x14ac:dyDescent="0.3">
      <c r="D110" s="42"/>
      <c r="E110" s="42"/>
      <c r="F110" s="42"/>
    </row>
  </sheetData>
  <mergeCells count="33">
    <mergeCell ref="B1:F1"/>
    <mergeCell ref="A3:B4"/>
    <mergeCell ref="C3:C4"/>
    <mergeCell ref="D3:F3"/>
    <mergeCell ref="A5:F5"/>
    <mergeCell ref="A27:C27"/>
    <mergeCell ref="A28:C28"/>
    <mergeCell ref="A29:C29"/>
    <mergeCell ref="A31:C31"/>
    <mergeCell ref="A32:C32"/>
    <mergeCell ref="A33:B34"/>
    <mergeCell ref="C33:C34"/>
    <mergeCell ref="D33:F33"/>
    <mergeCell ref="A35:F35"/>
    <mergeCell ref="A62:C62"/>
    <mergeCell ref="A63:C63"/>
    <mergeCell ref="A64:C64"/>
    <mergeCell ref="A65:C65"/>
    <mergeCell ref="A66:C66"/>
    <mergeCell ref="A67:B68"/>
    <mergeCell ref="C67:C68"/>
    <mergeCell ref="D67:F67"/>
    <mergeCell ref="A69:F69"/>
    <mergeCell ref="A104:C104"/>
    <mergeCell ref="A105:C105"/>
    <mergeCell ref="A106:C106"/>
    <mergeCell ref="A96:C96"/>
    <mergeCell ref="A97:C97"/>
    <mergeCell ref="A98:C98"/>
    <mergeCell ref="A99:C99"/>
    <mergeCell ref="A102:C102"/>
    <mergeCell ref="A103:C103"/>
    <mergeCell ref="A100:C10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opLeftCell="A31" zoomScale="55" zoomScaleNormal="55" workbookViewId="0">
      <selection activeCell="Z41" sqref="Z41"/>
    </sheetView>
  </sheetViews>
  <sheetFormatPr defaultRowHeight="12.75" x14ac:dyDescent="0.2"/>
  <cols>
    <col min="1" max="1" width="5.5703125" customWidth="1"/>
    <col min="2" max="2" width="6.85546875" customWidth="1"/>
    <col min="3" max="3" width="64.140625" customWidth="1"/>
    <col min="4" max="4" width="19.140625" customWidth="1"/>
    <col min="5" max="5" width="20.140625" customWidth="1"/>
    <col min="6" max="6" width="17" customWidth="1"/>
    <col min="7" max="7" width="19.42578125" customWidth="1"/>
    <col min="8" max="9" width="17" customWidth="1"/>
    <col min="10" max="11" width="14.140625" customWidth="1"/>
    <col min="12" max="12" width="19.140625" customWidth="1"/>
  </cols>
  <sheetData>
    <row r="1" spans="1:12" ht="21" x14ac:dyDescent="0.35">
      <c r="A1" s="124"/>
      <c r="B1" s="480" t="s">
        <v>59</v>
      </c>
      <c r="C1" s="480"/>
      <c r="D1" s="480"/>
      <c r="E1" s="480"/>
      <c r="F1" s="480"/>
      <c r="G1" s="124"/>
      <c r="H1" s="124"/>
      <c r="I1" s="124"/>
      <c r="J1" s="124"/>
      <c r="K1" s="124"/>
      <c r="L1" s="124"/>
    </row>
    <row r="2" spans="1:12" ht="9.75" customHeight="1" thickBo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3.25" customHeight="1" thickTop="1" x14ac:dyDescent="0.3">
      <c r="A3" s="471" t="s">
        <v>42</v>
      </c>
      <c r="B3" s="450"/>
      <c r="C3" s="450" t="s">
        <v>6</v>
      </c>
      <c r="D3" s="450" t="s">
        <v>43</v>
      </c>
      <c r="E3" s="450"/>
      <c r="F3" s="451"/>
      <c r="G3" s="21"/>
      <c r="H3" s="21"/>
      <c r="I3" s="21"/>
      <c r="J3" s="21"/>
      <c r="K3" s="21"/>
      <c r="L3" s="21"/>
    </row>
    <row r="4" spans="1:12" ht="51.75" customHeight="1" thickBot="1" x14ac:dyDescent="0.35">
      <c r="A4" s="472"/>
      <c r="B4" s="473"/>
      <c r="C4" s="473"/>
      <c r="D4" s="22" t="s">
        <v>45</v>
      </c>
      <c r="E4" s="22" t="s">
        <v>46</v>
      </c>
      <c r="F4" s="23" t="s">
        <v>47</v>
      </c>
      <c r="G4" s="21"/>
      <c r="H4" s="21"/>
      <c r="I4" s="21"/>
      <c r="J4" s="21"/>
      <c r="K4" s="21"/>
      <c r="L4" s="21"/>
    </row>
    <row r="5" spans="1:12" ht="20.25" customHeight="1" thickTop="1" thickBot="1" x14ac:dyDescent="0.4">
      <c r="A5" s="481" t="s">
        <v>44</v>
      </c>
      <c r="B5" s="482"/>
      <c r="C5" s="482"/>
      <c r="D5" s="482"/>
      <c r="E5" s="482"/>
      <c r="F5" s="483"/>
      <c r="G5" s="124"/>
      <c r="H5" s="124"/>
      <c r="I5" s="124"/>
      <c r="J5" s="124"/>
      <c r="K5" s="124"/>
      <c r="L5" s="124"/>
    </row>
    <row r="6" spans="1:12" s="24" customFormat="1" ht="21.75" thickTop="1" x14ac:dyDescent="0.35">
      <c r="A6" s="125">
        <v>31</v>
      </c>
      <c r="B6" s="126"/>
      <c r="C6" s="127" t="s">
        <v>27</v>
      </c>
      <c r="D6" s="128"/>
      <c r="E6" s="129"/>
      <c r="F6" s="130"/>
      <c r="G6" s="131"/>
      <c r="H6" s="131"/>
      <c r="I6" s="131"/>
      <c r="J6" s="131"/>
      <c r="K6" s="131"/>
      <c r="L6" s="131"/>
    </row>
    <row r="7" spans="1:12" ht="21" x14ac:dyDescent="0.35">
      <c r="A7" s="132"/>
      <c r="B7" s="133">
        <v>311</v>
      </c>
      <c r="C7" s="134" t="s">
        <v>27</v>
      </c>
      <c r="D7" s="135"/>
      <c r="E7" s="136"/>
      <c r="F7" s="137"/>
      <c r="G7" s="124"/>
      <c r="H7" s="124"/>
      <c r="I7" s="124"/>
      <c r="J7" s="124"/>
      <c r="K7" s="124"/>
      <c r="L7" s="124"/>
    </row>
    <row r="8" spans="1:12" s="24" customFormat="1" ht="21" x14ac:dyDescent="0.35">
      <c r="A8" s="138">
        <v>32</v>
      </c>
      <c r="B8" s="139"/>
      <c r="C8" s="140" t="s">
        <v>7</v>
      </c>
      <c r="D8" s="141"/>
      <c r="E8" s="142"/>
      <c r="F8" s="143"/>
      <c r="G8" s="131"/>
      <c r="H8" s="131"/>
      <c r="I8" s="131"/>
      <c r="J8" s="131"/>
      <c r="K8" s="131"/>
      <c r="L8" s="131"/>
    </row>
    <row r="9" spans="1:12" ht="21" x14ac:dyDescent="0.35">
      <c r="A9" s="132"/>
      <c r="B9" s="133">
        <v>321</v>
      </c>
      <c r="C9" s="134" t="s">
        <v>7</v>
      </c>
      <c r="D9" s="135"/>
      <c r="E9" s="136"/>
      <c r="F9" s="137"/>
      <c r="G9" s="124"/>
      <c r="H9" s="124"/>
      <c r="I9" s="124"/>
      <c r="J9" s="124"/>
      <c r="K9" s="124"/>
      <c r="L9" s="124"/>
    </row>
    <row r="10" spans="1:12" s="24" customFormat="1" ht="21" x14ac:dyDescent="0.35">
      <c r="A10" s="138">
        <v>33</v>
      </c>
      <c r="B10" s="139"/>
      <c r="C10" s="140" t="s">
        <v>8</v>
      </c>
      <c r="D10" s="141"/>
      <c r="E10" s="142"/>
      <c r="F10" s="143"/>
      <c r="G10" s="131"/>
      <c r="H10" s="131"/>
      <c r="I10" s="131"/>
      <c r="J10" s="131"/>
      <c r="K10" s="131"/>
      <c r="L10" s="131"/>
    </row>
    <row r="11" spans="1:12" ht="21" x14ac:dyDescent="0.35">
      <c r="A11" s="132"/>
      <c r="B11" s="133">
        <v>331</v>
      </c>
      <c r="C11" s="134" t="s">
        <v>8</v>
      </c>
      <c r="D11" s="135"/>
      <c r="E11" s="136"/>
      <c r="F11" s="137"/>
      <c r="G11" s="124"/>
      <c r="H11" s="124"/>
      <c r="I11" s="124"/>
      <c r="J11" s="124"/>
      <c r="K11" s="124"/>
      <c r="L11" s="124"/>
    </row>
    <row r="12" spans="1:12" s="24" customFormat="1" ht="21" x14ac:dyDescent="0.35">
      <c r="A12" s="138">
        <v>34</v>
      </c>
      <c r="B12" s="139"/>
      <c r="C12" s="140" t="s">
        <v>28</v>
      </c>
      <c r="D12" s="141"/>
      <c r="E12" s="142"/>
      <c r="F12" s="143"/>
      <c r="G12" s="131"/>
      <c r="H12" s="131"/>
      <c r="I12" s="131"/>
      <c r="J12" s="131"/>
      <c r="K12" s="131"/>
      <c r="L12" s="131"/>
    </row>
    <row r="13" spans="1:12" ht="21" x14ac:dyDescent="0.35">
      <c r="A13" s="132"/>
      <c r="B13" s="133">
        <v>341</v>
      </c>
      <c r="C13" s="134" t="s">
        <v>29</v>
      </c>
      <c r="D13" s="135"/>
      <c r="E13" s="136"/>
      <c r="F13" s="137"/>
      <c r="G13" s="124"/>
      <c r="H13" s="124"/>
      <c r="I13" s="124"/>
      <c r="J13" s="124"/>
      <c r="K13" s="124"/>
      <c r="L13" s="124"/>
    </row>
    <row r="14" spans="1:12" ht="21" x14ac:dyDescent="0.35">
      <c r="A14" s="132"/>
      <c r="B14" s="133">
        <v>342</v>
      </c>
      <c r="C14" s="134" t="s">
        <v>30</v>
      </c>
      <c r="D14" s="135"/>
      <c r="E14" s="136"/>
      <c r="F14" s="137"/>
      <c r="G14" s="124"/>
      <c r="H14" s="124"/>
      <c r="I14" s="124"/>
      <c r="J14" s="124"/>
      <c r="K14" s="124"/>
      <c r="L14" s="124"/>
    </row>
    <row r="15" spans="1:12" s="24" customFormat="1" ht="21" x14ac:dyDescent="0.35">
      <c r="A15" s="138">
        <v>35</v>
      </c>
      <c r="B15" s="139"/>
      <c r="C15" s="140" t="s">
        <v>31</v>
      </c>
      <c r="D15" s="141"/>
      <c r="E15" s="142"/>
      <c r="F15" s="143"/>
      <c r="G15" s="131"/>
      <c r="H15" s="131"/>
      <c r="I15" s="131"/>
      <c r="J15" s="131"/>
      <c r="K15" s="131"/>
      <c r="L15" s="131"/>
    </row>
    <row r="16" spans="1:12" ht="21" x14ac:dyDescent="0.35">
      <c r="A16" s="132"/>
      <c r="B16" s="133">
        <v>351</v>
      </c>
      <c r="C16" s="134" t="s">
        <v>32</v>
      </c>
      <c r="D16" s="135"/>
      <c r="E16" s="136"/>
      <c r="F16" s="137"/>
      <c r="G16" s="124"/>
      <c r="H16" s="124"/>
      <c r="I16" s="124"/>
      <c r="J16" s="124"/>
      <c r="K16" s="124"/>
      <c r="L16" s="124"/>
    </row>
    <row r="17" spans="1:13" ht="22.5" customHeight="1" x14ac:dyDescent="0.35">
      <c r="A17" s="132"/>
      <c r="B17" s="133">
        <v>352</v>
      </c>
      <c r="C17" s="134" t="s">
        <v>33</v>
      </c>
      <c r="D17" s="135"/>
      <c r="E17" s="136"/>
      <c r="F17" s="137"/>
      <c r="G17" s="124"/>
      <c r="H17" s="124"/>
      <c r="I17" s="124"/>
      <c r="J17" s="124"/>
      <c r="K17" s="124"/>
      <c r="L17" s="124"/>
    </row>
    <row r="18" spans="1:13" ht="22.5" customHeight="1" x14ac:dyDescent="0.35">
      <c r="A18" s="132"/>
      <c r="B18" s="133">
        <v>353</v>
      </c>
      <c r="C18" s="134" t="s">
        <v>34</v>
      </c>
      <c r="D18" s="135"/>
      <c r="E18" s="136"/>
      <c r="F18" s="137"/>
      <c r="G18" s="124"/>
      <c r="H18" s="124"/>
      <c r="I18" s="124"/>
      <c r="J18" s="124"/>
      <c r="K18" s="124"/>
      <c r="L18" s="124"/>
    </row>
    <row r="19" spans="1:13" ht="21" x14ac:dyDescent="0.35">
      <c r="A19" s="132"/>
      <c r="B19" s="133">
        <v>354</v>
      </c>
      <c r="C19" s="134" t="s">
        <v>35</v>
      </c>
      <c r="D19" s="135"/>
      <c r="E19" s="136"/>
      <c r="F19" s="137"/>
      <c r="G19" s="124"/>
      <c r="H19" s="124"/>
      <c r="I19" s="124"/>
      <c r="J19" s="124"/>
      <c r="K19" s="124"/>
      <c r="L19" s="124"/>
    </row>
    <row r="20" spans="1:13" ht="21" x14ac:dyDescent="0.35">
      <c r="A20" s="132"/>
      <c r="B20" s="133">
        <v>355</v>
      </c>
      <c r="C20" s="134" t="s">
        <v>36</v>
      </c>
      <c r="D20" s="135"/>
      <c r="E20" s="136"/>
      <c r="F20" s="137"/>
      <c r="G20" s="124"/>
      <c r="H20" s="124"/>
      <c r="I20" s="124"/>
      <c r="J20" s="124"/>
      <c r="K20" s="124"/>
      <c r="L20" s="124"/>
    </row>
    <row r="21" spans="1:13" s="24" customFormat="1" ht="21" x14ac:dyDescent="0.35">
      <c r="A21" s="138">
        <v>36</v>
      </c>
      <c r="B21" s="139"/>
      <c r="C21" s="140" t="s">
        <v>37</v>
      </c>
      <c r="D21" s="141"/>
      <c r="E21" s="142"/>
      <c r="F21" s="143"/>
      <c r="G21" s="131"/>
      <c r="H21" s="131"/>
      <c r="I21" s="131"/>
      <c r="J21" s="131"/>
      <c r="K21" s="131"/>
      <c r="L21" s="131"/>
    </row>
    <row r="22" spans="1:13" ht="21" x14ac:dyDescent="0.35">
      <c r="A22" s="132"/>
      <c r="B22" s="133">
        <v>361</v>
      </c>
      <c r="C22" s="134" t="s">
        <v>38</v>
      </c>
      <c r="D22" s="135"/>
      <c r="E22" s="136"/>
      <c r="F22" s="137"/>
      <c r="G22" s="124"/>
      <c r="H22" s="124"/>
      <c r="I22" s="124"/>
      <c r="J22" s="124"/>
      <c r="K22" s="124"/>
      <c r="L22" s="124"/>
    </row>
    <row r="23" spans="1:13" ht="21" x14ac:dyDescent="0.35">
      <c r="A23" s="132"/>
      <c r="B23" s="133">
        <v>362</v>
      </c>
      <c r="C23" s="134" t="s">
        <v>39</v>
      </c>
      <c r="D23" s="135"/>
      <c r="E23" s="136"/>
      <c r="F23" s="137"/>
      <c r="G23" s="124"/>
      <c r="H23" s="124"/>
      <c r="I23" s="124"/>
      <c r="J23" s="124"/>
      <c r="K23" s="124"/>
      <c r="L23" s="124"/>
    </row>
    <row r="24" spans="1:13" ht="21" x14ac:dyDescent="0.35">
      <c r="A24" s="132"/>
      <c r="B24" s="133">
        <v>363</v>
      </c>
      <c r="C24" s="134" t="s">
        <v>40</v>
      </c>
      <c r="D24" s="135"/>
      <c r="E24" s="136"/>
      <c r="F24" s="137"/>
      <c r="G24" s="124"/>
      <c r="H24" s="124"/>
      <c r="I24" s="124"/>
      <c r="J24" s="124"/>
      <c r="K24" s="124"/>
      <c r="L24" s="124"/>
    </row>
    <row r="25" spans="1:13" s="24" customFormat="1" ht="21" x14ac:dyDescent="0.35">
      <c r="A25" s="138">
        <v>37</v>
      </c>
      <c r="B25" s="139"/>
      <c r="C25" s="140" t="s">
        <v>41</v>
      </c>
      <c r="D25" s="141"/>
      <c r="E25" s="142"/>
      <c r="F25" s="143"/>
      <c r="G25" s="131"/>
      <c r="H25" s="131"/>
      <c r="I25" s="131"/>
      <c r="J25" s="131"/>
      <c r="K25" s="131"/>
      <c r="L25" s="131"/>
    </row>
    <row r="26" spans="1:13" ht="21.75" thickBot="1" x14ac:dyDescent="0.4">
      <c r="A26" s="144"/>
      <c r="B26" s="145">
        <v>371</v>
      </c>
      <c r="C26" s="146" t="s">
        <v>41</v>
      </c>
      <c r="D26" s="147"/>
      <c r="E26" s="148"/>
      <c r="F26" s="149"/>
      <c r="G26" s="124"/>
      <c r="H26" s="124"/>
      <c r="I26" s="124"/>
      <c r="J26" s="124"/>
      <c r="K26" s="124"/>
      <c r="L26" s="124"/>
    </row>
    <row r="27" spans="1:13" ht="22.5" thickTop="1" thickBot="1" x14ac:dyDescent="0.4">
      <c r="A27" s="478" t="s">
        <v>49</v>
      </c>
      <c r="B27" s="479"/>
      <c r="C27" s="479"/>
      <c r="D27" s="150"/>
      <c r="E27" s="150"/>
      <c r="F27" s="150"/>
      <c r="G27" s="124"/>
      <c r="H27" s="124"/>
      <c r="I27" s="124"/>
      <c r="J27" s="124"/>
      <c r="K27" s="124"/>
      <c r="L27" s="124"/>
    </row>
    <row r="28" spans="1:13" ht="22.5" thickTop="1" thickBot="1" x14ac:dyDescent="0.4">
      <c r="A28" s="486" t="s">
        <v>54</v>
      </c>
      <c r="B28" s="487"/>
      <c r="C28" s="487"/>
      <c r="D28" s="151"/>
      <c r="E28" s="151"/>
      <c r="F28" s="151"/>
      <c r="G28" s="124"/>
      <c r="H28" s="124"/>
      <c r="I28" s="124"/>
      <c r="J28" s="124"/>
      <c r="K28" s="124"/>
      <c r="L28" s="124"/>
    </row>
    <row r="29" spans="1:13" ht="22.5" thickTop="1" thickBot="1" x14ac:dyDescent="0.4">
      <c r="A29" s="478" t="s">
        <v>51</v>
      </c>
      <c r="B29" s="479"/>
      <c r="C29" s="479"/>
      <c r="D29" s="150"/>
      <c r="E29" s="150"/>
      <c r="F29" s="150"/>
      <c r="G29" s="152"/>
      <c r="H29" s="152"/>
      <c r="I29" s="152"/>
      <c r="J29" s="152"/>
      <c r="K29" s="152"/>
      <c r="L29" s="152"/>
    </row>
    <row r="30" spans="1:13" s="31" customFormat="1" ht="15.75" customHeight="1" thickTop="1" x14ac:dyDescent="0.3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1:13" ht="21" x14ac:dyDescent="0.2">
      <c r="A31" s="488" t="s">
        <v>94</v>
      </c>
      <c r="B31" s="489"/>
      <c r="C31" s="489"/>
      <c r="D31" s="153"/>
      <c r="E31" s="153"/>
      <c r="F31" s="153"/>
      <c r="G31" s="153"/>
      <c r="H31" s="153"/>
      <c r="I31" s="153"/>
      <c r="J31" s="153"/>
      <c r="K31" s="153"/>
      <c r="L31" s="153"/>
      <c r="M31" s="226"/>
    </row>
    <row r="32" spans="1:13" ht="21" x14ac:dyDescent="0.2">
      <c r="A32" s="490" t="s">
        <v>95</v>
      </c>
      <c r="B32" s="485"/>
      <c r="C32" s="485"/>
      <c r="D32" s="154"/>
      <c r="E32" s="154"/>
      <c r="F32" s="154"/>
      <c r="G32" s="154"/>
      <c r="H32" s="154"/>
      <c r="I32" s="154"/>
      <c r="J32" s="154"/>
      <c r="K32" s="154"/>
      <c r="L32" s="154"/>
      <c r="M32" s="226"/>
    </row>
    <row r="33" spans="1:13" ht="90" customHeight="1" x14ac:dyDescent="0.2">
      <c r="A33" s="491" t="s">
        <v>96</v>
      </c>
      <c r="B33" s="492"/>
      <c r="C33" s="155" t="s">
        <v>97</v>
      </c>
      <c r="D33" s="156" t="s">
        <v>98</v>
      </c>
      <c r="E33" s="155" t="s">
        <v>99</v>
      </c>
      <c r="F33" s="157" t="s">
        <v>7</v>
      </c>
      <c r="G33" s="157" t="s">
        <v>8</v>
      </c>
      <c r="H33" s="157" t="s">
        <v>100</v>
      </c>
      <c r="I33" s="157" t="s">
        <v>101</v>
      </c>
      <c r="J33" s="157" t="s">
        <v>102</v>
      </c>
      <c r="K33" s="157" t="s">
        <v>103</v>
      </c>
      <c r="L33" s="220" t="s">
        <v>104</v>
      </c>
      <c r="M33" s="226"/>
    </row>
    <row r="34" spans="1:13" ht="21" x14ac:dyDescent="0.35">
      <c r="A34" s="158">
        <v>41</v>
      </c>
      <c r="B34" s="159"/>
      <c r="C34" s="160" t="s">
        <v>9</v>
      </c>
      <c r="D34" s="161">
        <f t="shared" ref="D34:D60" si="0">SUM(E34:L34)</f>
        <v>0</v>
      </c>
      <c r="E34" s="162">
        <f>SUM(E35:E37)</f>
        <v>0</v>
      </c>
      <c r="F34" s="162">
        <f t="shared" ref="F34:L34" si="1">SUM(F35:F37)</f>
        <v>0</v>
      </c>
      <c r="G34" s="162">
        <f t="shared" si="1"/>
        <v>0</v>
      </c>
      <c r="H34" s="162">
        <f t="shared" si="1"/>
        <v>0</v>
      </c>
      <c r="I34" s="162">
        <f t="shared" si="1"/>
        <v>0</v>
      </c>
      <c r="J34" s="162">
        <f t="shared" si="1"/>
        <v>0</v>
      </c>
      <c r="K34" s="162">
        <f t="shared" si="1"/>
        <v>0</v>
      </c>
      <c r="L34" s="221">
        <f t="shared" si="1"/>
        <v>0</v>
      </c>
      <c r="M34" s="226"/>
    </row>
    <row r="35" spans="1:13" ht="21" x14ac:dyDescent="0.35">
      <c r="A35" s="163"/>
      <c r="B35" s="164">
        <v>411</v>
      </c>
      <c r="C35" s="165" t="s">
        <v>1</v>
      </c>
      <c r="D35" s="166">
        <f t="shared" si="0"/>
        <v>0</v>
      </c>
      <c r="E35" s="167"/>
      <c r="F35" s="167"/>
      <c r="G35" s="167"/>
      <c r="H35" s="167"/>
      <c r="I35" s="167"/>
      <c r="J35" s="167"/>
      <c r="K35" s="167"/>
      <c r="L35" s="222"/>
      <c r="M35" s="226"/>
    </row>
    <row r="36" spans="1:13" s="24" customFormat="1" ht="21" x14ac:dyDescent="0.35">
      <c r="A36" s="163"/>
      <c r="B36" s="164">
        <v>412</v>
      </c>
      <c r="C36" s="165" t="s">
        <v>10</v>
      </c>
      <c r="D36" s="166">
        <f t="shared" si="0"/>
        <v>0</v>
      </c>
      <c r="E36" s="168"/>
      <c r="F36" s="168"/>
      <c r="G36" s="168"/>
      <c r="H36" s="168"/>
      <c r="I36" s="168"/>
      <c r="J36" s="168"/>
      <c r="K36" s="168"/>
      <c r="L36" s="223"/>
      <c r="M36" s="227"/>
    </row>
    <row r="37" spans="1:13" ht="21" x14ac:dyDescent="0.35">
      <c r="A37" s="163"/>
      <c r="B37" s="164">
        <v>413</v>
      </c>
      <c r="C37" s="165" t="s">
        <v>2</v>
      </c>
      <c r="D37" s="166">
        <f t="shared" si="0"/>
        <v>0</v>
      </c>
      <c r="E37" s="168"/>
      <c r="F37" s="168"/>
      <c r="G37" s="168"/>
      <c r="H37" s="168"/>
      <c r="I37" s="168"/>
      <c r="J37" s="168"/>
      <c r="K37" s="168"/>
      <c r="L37" s="223"/>
      <c r="M37" s="226"/>
    </row>
    <row r="38" spans="1:13" ht="21" x14ac:dyDescent="0.35">
      <c r="A38" s="169">
        <v>42</v>
      </c>
      <c r="B38" s="170"/>
      <c r="C38" s="171" t="s">
        <v>3</v>
      </c>
      <c r="D38" s="172">
        <f t="shared" si="0"/>
        <v>0</v>
      </c>
      <c r="E38" s="173">
        <f>SUM(E39:E46)</f>
        <v>0</v>
      </c>
      <c r="F38" s="173">
        <f t="shared" ref="F38:L38" si="2">SUM(F39:F46)</f>
        <v>0</v>
      </c>
      <c r="G38" s="173">
        <f t="shared" si="2"/>
        <v>0</v>
      </c>
      <c r="H38" s="173">
        <f t="shared" si="2"/>
        <v>0</v>
      </c>
      <c r="I38" s="173">
        <f t="shared" si="2"/>
        <v>0</v>
      </c>
      <c r="J38" s="173">
        <f t="shared" si="2"/>
        <v>0</v>
      </c>
      <c r="K38" s="173">
        <f t="shared" si="2"/>
        <v>0</v>
      </c>
      <c r="L38" s="224">
        <f t="shared" si="2"/>
        <v>0</v>
      </c>
      <c r="M38" s="226"/>
    </row>
    <row r="39" spans="1:13" ht="21" x14ac:dyDescent="0.35">
      <c r="A39" s="163"/>
      <c r="B39" s="164">
        <v>421</v>
      </c>
      <c r="C39" s="165" t="s">
        <v>11</v>
      </c>
      <c r="D39" s="166">
        <f t="shared" si="0"/>
        <v>0</v>
      </c>
      <c r="E39" s="174"/>
      <c r="F39" s="174"/>
      <c r="G39" s="174"/>
      <c r="H39" s="174"/>
      <c r="I39" s="174"/>
      <c r="J39" s="174"/>
      <c r="K39" s="174"/>
      <c r="L39" s="225"/>
      <c r="M39" s="226"/>
    </row>
    <row r="40" spans="1:13" s="24" customFormat="1" ht="42" x14ac:dyDescent="0.35">
      <c r="A40" s="163"/>
      <c r="B40" s="164">
        <v>422</v>
      </c>
      <c r="C40" s="165" t="s">
        <v>12</v>
      </c>
      <c r="D40" s="166">
        <f t="shared" si="0"/>
        <v>0</v>
      </c>
      <c r="E40" s="168"/>
      <c r="F40" s="168"/>
      <c r="G40" s="168"/>
      <c r="H40" s="168"/>
      <c r="I40" s="168"/>
      <c r="J40" s="168"/>
      <c r="K40" s="168"/>
      <c r="L40" s="223"/>
      <c r="M40" s="227"/>
    </row>
    <row r="41" spans="1:13" ht="21" x14ac:dyDescent="0.35">
      <c r="A41" s="163"/>
      <c r="B41" s="164">
        <v>423</v>
      </c>
      <c r="C41" s="165" t="s">
        <v>13</v>
      </c>
      <c r="D41" s="166">
        <f t="shared" si="0"/>
        <v>0</v>
      </c>
      <c r="E41" s="174"/>
      <c r="F41" s="174"/>
      <c r="G41" s="174"/>
      <c r="H41" s="174"/>
      <c r="I41" s="174"/>
      <c r="J41" s="174"/>
      <c r="K41" s="174"/>
      <c r="L41" s="225"/>
      <c r="M41" s="226"/>
    </row>
    <row r="42" spans="1:13" ht="21" x14ac:dyDescent="0.2">
      <c r="A42" s="493" t="s">
        <v>105</v>
      </c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226"/>
    </row>
    <row r="43" spans="1:13" ht="21" x14ac:dyDescent="0.35">
      <c r="A43" s="175"/>
      <c r="B43" s="176">
        <v>424</v>
      </c>
      <c r="C43" s="177" t="s">
        <v>14</v>
      </c>
      <c r="D43" s="178">
        <f t="shared" si="0"/>
        <v>0</v>
      </c>
      <c r="E43" s="179"/>
      <c r="F43" s="179"/>
      <c r="G43" s="179"/>
      <c r="H43" s="179"/>
      <c r="I43" s="179"/>
      <c r="J43" s="179"/>
      <c r="K43" s="179"/>
      <c r="L43" s="180"/>
    </row>
    <row r="44" spans="1:13" ht="21" x14ac:dyDescent="0.35">
      <c r="A44" s="181"/>
      <c r="B44" s="164">
        <v>425</v>
      </c>
      <c r="C44" s="165" t="s">
        <v>5</v>
      </c>
      <c r="D44" s="166">
        <f t="shared" si="0"/>
        <v>0</v>
      </c>
      <c r="E44" s="168"/>
      <c r="F44" s="168"/>
      <c r="G44" s="168"/>
      <c r="H44" s="168"/>
      <c r="I44" s="168"/>
      <c r="J44" s="168"/>
      <c r="K44" s="168"/>
      <c r="L44" s="182"/>
    </row>
    <row r="45" spans="1:13" ht="21" x14ac:dyDescent="0.35">
      <c r="A45" s="181"/>
      <c r="B45" s="164">
        <v>426</v>
      </c>
      <c r="C45" s="165" t="s">
        <v>4</v>
      </c>
      <c r="D45" s="166">
        <f t="shared" si="0"/>
        <v>0</v>
      </c>
      <c r="E45" s="174"/>
      <c r="F45" s="174"/>
      <c r="G45" s="174"/>
      <c r="H45" s="174"/>
      <c r="I45" s="174"/>
      <c r="J45" s="174"/>
      <c r="K45" s="174"/>
      <c r="L45" s="183"/>
    </row>
    <row r="46" spans="1:13" ht="21" x14ac:dyDescent="0.35">
      <c r="A46" s="181"/>
      <c r="B46" s="164">
        <v>429</v>
      </c>
      <c r="C46" s="165" t="s">
        <v>15</v>
      </c>
      <c r="D46" s="166">
        <f t="shared" si="0"/>
        <v>0</v>
      </c>
      <c r="E46" s="174"/>
      <c r="F46" s="174"/>
      <c r="G46" s="174"/>
      <c r="H46" s="174"/>
      <c r="I46" s="174"/>
      <c r="J46" s="174"/>
      <c r="K46" s="174"/>
      <c r="L46" s="183"/>
    </row>
    <row r="47" spans="1:13" ht="21" x14ac:dyDescent="0.35">
      <c r="A47" s="184">
        <v>43</v>
      </c>
      <c r="B47" s="170"/>
      <c r="C47" s="171" t="s">
        <v>16</v>
      </c>
      <c r="D47" s="172">
        <f t="shared" si="0"/>
        <v>0</v>
      </c>
      <c r="E47" s="173">
        <f>SUM(E48)</f>
        <v>0</v>
      </c>
      <c r="F47" s="173">
        <f t="shared" ref="F47:L47" si="3">SUM(F48)</f>
        <v>0</v>
      </c>
      <c r="G47" s="173">
        <f t="shared" si="3"/>
        <v>0</v>
      </c>
      <c r="H47" s="173">
        <f t="shared" si="3"/>
        <v>0</v>
      </c>
      <c r="I47" s="173">
        <f t="shared" si="3"/>
        <v>0</v>
      </c>
      <c r="J47" s="173">
        <f t="shared" si="3"/>
        <v>0</v>
      </c>
      <c r="K47" s="173">
        <f t="shared" si="3"/>
        <v>0</v>
      </c>
      <c r="L47" s="185">
        <f t="shared" si="3"/>
        <v>0</v>
      </c>
    </row>
    <row r="48" spans="1:13" ht="21" x14ac:dyDescent="0.35">
      <c r="A48" s="181"/>
      <c r="B48" s="164">
        <v>431</v>
      </c>
      <c r="C48" s="165" t="s">
        <v>17</v>
      </c>
      <c r="D48" s="166">
        <f t="shared" si="0"/>
        <v>0</v>
      </c>
      <c r="E48" s="168"/>
      <c r="F48" s="168"/>
      <c r="G48" s="168"/>
      <c r="H48" s="168"/>
      <c r="I48" s="168"/>
      <c r="J48" s="168"/>
      <c r="K48" s="168"/>
      <c r="L48" s="182"/>
    </row>
    <row r="49" spans="1:12" s="24" customFormat="1" ht="21" x14ac:dyDescent="0.35">
      <c r="A49" s="184">
        <v>44</v>
      </c>
      <c r="B49" s="170"/>
      <c r="C49" s="171" t="s">
        <v>18</v>
      </c>
      <c r="D49" s="172">
        <f t="shared" si="0"/>
        <v>0</v>
      </c>
      <c r="E49" s="173">
        <f>SUM(E50:E52)</f>
        <v>0</v>
      </c>
      <c r="F49" s="173">
        <f t="shared" ref="F49:L49" si="4">SUM(F50:F52)</f>
        <v>0</v>
      </c>
      <c r="G49" s="173">
        <f t="shared" si="4"/>
        <v>0</v>
      </c>
      <c r="H49" s="173">
        <f t="shared" si="4"/>
        <v>0</v>
      </c>
      <c r="I49" s="173">
        <f t="shared" si="4"/>
        <v>0</v>
      </c>
      <c r="J49" s="173">
        <f t="shared" si="4"/>
        <v>0</v>
      </c>
      <c r="K49" s="173">
        <f t="shared" si="4"/>
        <v>0</v>
      </c>
      <c r="L49" s="185">
        <f t="shared" si="4"/>
        <v>0</v>
      </c>
    </row>
    <row r="50" spans="1:12" ht="21" x14ac:dyDescent="0.35">
      <c r="A50" s="181"/>
      <c r="B50" s="164">
        <v>441</v>
      </c>
      <c r="C50" s="165" t="s">
        <v>19</v>
      </c>
      <c r="D50" s="166">
        <f t="shared" si="0"/>
        <v>0</v>
      </c>
      <c r="E50" s="174"/>
      <c r="F50" s="174"/>
      <c r="G50" s="174"/>
      <c r="H50" s="174"/>
      <c r="I50" s="174"/>
      <c r="J50" s="174"/>
      <c r="K50" s="174"/>
      <c r="L50" s="183"/>
    </row>
    <row r="51" spans="1:12" s="24" customFormat="1" ht="21" x14ac:dyDescent="0.35">
      <c r="A51" s="181"/>
      <c r="B51" s="164">
        <v>442</v>
      </c>
      <c r="C51" s="165" t="s">
        <v>20</v>
      </c>
      <c r="D51" s="166">
        <f t="shared" si="0"/>
        <v>0</v>
      </c>
      <c r="E51" s="168"/>
      <c r="F51" s="168"/>
      <c r="G51" s="168"/>
      <c r="H51" s="168"/>
      <c r="I51" s="168"/>
      <c r="J51" s="168"/>
      <c r="K51" s="168"/>
      <c r="L51" s="182"/>
    </row>
    <row r="52" spans="1:12" ht="21" x14ac:dyDescent="0.35">
      <c r="A52" s="181"/>
      <c r="B52" s="164">
        <v>443</v>
      </c>
      <c r="C52" s="165" t="s">
        <v>21</v>
      </c>
      <c r="D52" s="166">
        <f t="shared" si="0"/>
        <v>0</v>
      </c>
      <c r="E52" s="186"/>
      <c r="F52" s="186"/>
      <c r="G52" s="168"/>
      <c r="H52" s="186"/>
      <c r="I52" s="186"/>
      <c r="J52" s="186"/>
      <c r="K52" s="186"/>
      <c r="L52" s="187"/>
    </row>
    <row r="53" spans="1:12" ht="21" x14ac:dyDescent="0.35">
      <c r="A53" s="184">
        <v>45</v>
      </c>
      <c r="B53" s="170"/>
      <c r="C53" s="171" t="s">
        <v>0</v>
      </c>
      <c r="D53" s="172">
        <f t="shared" si="0"/>
        <v>0</v>
      </c>
      <c r="E53" s="188">
        <f>SUM(E54:E55)</f>
        <v>0</v>
      </c>
      <c r="F53" s="188">
        <f t="shared" ref="F53:L53" si="5">SUM(F54:F55)</f>
        <v>0</v>
      </c>
      <c r="G53" s="188">
        <f t="shared" si="5"/>
        <v>0</v>
      </c>
      <c r="H53" s="188">
        <f t="shared" si="5"/>
        <v>0</v>
      </c>
      <c r="I53" s="188">
        <f t="shared" si="5"/>
        <v>0</v>
      </c>
      <c r="J53" s="188">
        <f t="shared" si="5"/>
        <v>0</v>
      </c>
      <c r="K53" s="188">
        <f t="shared" si="5"/>
        <v>0</v>
      </c>
      <c r="L53" s="189">
        <f t="shared" si="5"/>
        <v>0</v>
      </c>
    </row>
    <row r="54" spans="1:12" ht="21" x14ac:dyDescent="0.35">
      <c r="A54" s="181"/>
      <c r="B54" s="164">
        <v>451</v>
      </c>
      <c r="C54" s="165" t="s">
        <v>22</v>
      </c>
      <c r="D54" s="166">
        <f t="shared" si="0"/>
        <v>0</v>
      </c>
      <c r="E54" s="168"/>
      <c r="F54" s="168"/>
      <c r="G54" s="168"/>
      <c r="H54" s="186"/>
      <c r="I54" s="168"/>
      <c r="J54" s="186"/>
      <c r="K54" s="186"/>
      <c r="L54" s="187"/>
    </row>
    <row r="55" spans="1:12" s="24" customFormat="1" ht="21" x14ac:dyDescent="0.35">
      <c r="A55" s="181"/>
      <c r="B55" s="164">
        <v>452</v>
      </c>
      <c r="C55" s="165" t="s">
        <v>23</v>
      </c>
      <c r="D55" s="166">
        <f t="shared" si="0"/>
        <v>0</v>
      </c>
      <c r="E55" s="190"/>
      <c r="F55" s="190"/>
      <c r="G55" s="190"/>
      <c r="H55" s="190"/>
      <c r="I55" s="190"/>
      <c r="J55" s="190"/>
      <c r="K55" s="190"/>
      <c r="L55" s="191"/>
    </row>
    <row r="56" spans="1:12" ht="21" x14ac:dyDescent="0.35">
      <c r="A56" s="184">
        <v>46</v>
      </c>
      <c r="B56" s="170"/>
      <c r="C56" s="171" t="s">
        <v>24</v>
      </c>
      <c r="D56" s="172">
        <f t="shared" si="0"/>
        <v>0</v>
      </c>
      <c r="E56" s="188">
        <f>SUM(E57:E58)</f>
        <v>0</v>
      </c>
      <c r="F56" s="188">
        <f t="shared" ref="F56:L56" si="6">SUM(F57:F58)</f>
        <v>0</v>
      </c>
      <c r="G56" s="188">
        <f t="shared" si="6"/>
        <v>0</v>
      </c>
      <c r="H56" s="188">
        <f t="shared" si="6"/>
        <v>0</v>
      </c>
      <c r="I56" s="188">
        <f t="shared" si="6"/>
        <v>0</v>
      </c>
      <c r="J56" s="188">
        <f t="shared" si="6"/>
        <v>0</v>
      </c>
      <c r="K56" s="188">
        <f t="shared" si="6"/>
        <v>0</v>
      </c>
      <c r="L56" s="189">
        <f t="shared" si="6"/>
        <v>0</v>
      </c>
    </row>
    <row r="57" spans="1:12" ht="21" x14ac:dyDescent="0.35">
      <c r="A57" s="181"/>
      <c r="B57" s="164">
        <v>461</v>
      </c>
      <c r="C57" s="165" t="s">
        <v>106</v>
      </c>
      <c r="D57" s="166">
        <f t="shared" si="0"/>
        <v>0</v>
      </c>
      <c r="E57" s="186"/>
      <c r="F57" s="186"/>
      <c r="G57" s="168"/>
      <c r="H57" s="168"/>
      <c r="I57" s="186"/>
      <c r="J57" s="168"/>
      <c r="K57" s="168"/>
      <c r="L57" s="182"/>
    </row>
    <row r="58" spans="1:12" s="24" customFormat="1" ht="21" x14ac:dyDescent="0.35">
      <c r="A58" s="181"/>
      <c r="B58" s="164">
        <v>462</v>
      </c>
      <c r="C58" s="165" t="s">
        <v>25</v>
      </c>
      <c r="D58" s="166">
        <f t="shared" si="0"/>
        <v>0</v>
      </c>
      <c r="E58" s="186"/>
      <c r="F58" s="186"/>
      <c r="G58" s="168"/>
      <c r="H58" s="186"/>
      <c r="I58" s="186"/>
      <c r="J58" s="186"/>
      <c r="K58" s="186"/>
      <c r="L58" s="187"/>
    </row>
    <row r="59" spans="1:12" ht="42" x14ac:dyDescent="0.35">
      <c r="A59" s="184">
        <v>47</v>
      </c>
      <c r="B59" s="170"/>
      <c r="C59" s="171" t="s">
        <v>26</v>
      </c>
      <c r="D59" s="172">
        <f t="shared" si="0"/>
        <v>0</v>
      </c>
      <c r="E59" s="173">
        <f>SUM(E60)</f>
        <v>0</v>
      </c>
      <c r="F59" s="173">
        <f t="shared" ref="F59:L59" si="7">SUM(F60)</f>
        <v>0</v>
      </c>
      <c r="G59" s="173">
        <f t="shared" si="7"/>
        <v>0</v>
      </c>
      <c r="H59" s="173">
        <f t="shared" si="7"/>
        <v>0</v>
      </c>
      <c r="I59" s="173">
        <f t="shared" si="7"/>
        <v>0</v>
      </c>
      <c r="J59" s="173">
        <f t="shared" si="7"/>
        <v>0</v>
      </c>
      <c r="K59" s="173">
        <f t="shared" si="7"/>
        <v>0</v>
      </c>
      <c r="L59" s="185">
        <f t="shared" si="7"/>
        <v>0</v>
      </c>
    </row>
    <row r="60" spans="1:12" ht="42.75" thickBot="1" x14ac:dyDescent="0.4">
      <c r="A60" s="192"/>
      <c r="B60" s="193">
        <v>471</v>
      </c>
      <c r="C60" s="194" t="s">
        <v>26</v>
      </c>
      <c r="D60" s="195">
        <f t="shared" si="0"/>
        <v>0</v>
      </c>
      <c r="E60" s="196"/>
      <c r="F60" s="196"/>
      <c r="G60" s="196"/>
      <c r="H60" s="197"/>
      <c r="I60" s="196"/>
      <c r="J60" s="197"/>
      <c r="K60" s="197"/>
      <c r="L60" s="198"/>
    </row>
    <row r="61" spans="1:12" s="24" customFormat="1" ht="21.75" thickTop="1" x14ac:dyDescent="0.35">
      <c r="A61" s="495" t="s">
        <v>107</v>
      </c>
      <c r="B61" s="496"/>
      <c r="C61" s="496"/>
      <c r="D61" s="199">
        <f>SUM(D34,D38,D47,D49,D53,D56,D59)</f>
        <v>0</v>
      </c>
      <c r="E61" s="200">
        <f>SUM(E34,E38,E47,E49,E53,E56,E59)</f>
        <v>0</v>
      </c>
      <c r="F61" s="200">
        <f t="shared" ref="F61:L61" si="8">SUM(F34,F38,F47,F49,F53,F56,F59)</f>
        <v>0</v>
      </c>
      <c r="G61" s="200">
        <f t="shared" si="8"/>
        <v>0</v>
      </c>
      <c r="H61" s="200">
        <f t="shared" si="8"/>
        <v>0</v>
      </c>
      <c r="I61" s="200">
        <f t="shared" si="8"/>
        <v>0</v>
      </c>
      <c r="J61" s="200">
        <f t="shared" si="8"/>
        <v>0</v>
      </c>
      <c r="K61" s="200">
        <f t="shared" si="8"/>
        <v>0</v>
      </c>
      <c r="L61" s="201">
        <f t="shared" si="8"/>
        <v>0</v>
      </c>
    </row>
    <row r="62" spans="1:12" ht="21.75" thickBot="1" x14ac:dyDescent="0.4">
      <c r="A62" s="497" t="s">
        <v>50</v>
      </c>
      <c r="B62" s="498"/>
      <c r="C62" s="499"/>
      <c r="D62" s="202">
        <f>SUM(E61:L61)</f>
        <v>0</v>
      </c>
      <c r="E62" s="203"/>
      <c r="F62" s="203"/>
      <c r="G62" s="124"/>
      <c r="H62" s="124"/>
      <c r="I62" s="124"/>
      <c r="J62" s="124"/>
      <c r="K62" s="124"/>
      <c r="L62" s="124"/>
    </row>
    <row r="63" spans="1:12" ht="22.5" thickTop="1" thickBot="1" x14ac:dyDescent="0.4">
      <c r="A63" s="500" t="s">
        <v>55</v>
      </c>
      <c r="B63" s="501"/>
      <c r="C63" s="502"/>
      <c r="D63" s="204"/>
      <c r="E63" s="203"/>
      <c r="F63" s="203"/>
      <c r="G63" s="124"/>
      <c r="H63" s="124"/>
      <c r="I63" s="124"/>
      <c r="J63" s="124"/>
      <c r="K63" s="124"/>
      <c r="L63" s="124"/>
    </row>
    <row r="64" spans="1:12" ht="22.5" thickTop="1" thickBot="1" x14ac:dyDescent="0.4">
      <c r="A64" s="503" t="s">
        <v>51</v>
      </c>
      <c r="B64" s="504"/>
      <c r="C64" s="505"/>
      <c r="D64" s="205">
        <f>SUM(D62:D63)</f>
        <v>0</v>
      </c>
      <c r="E64" s="203"/>
      <c r="F64" s="203"/>
      <c r="G64" s="124"/>
      <c r="H64" s="124"/>
      <c r="I64" s="124"/>
      <c r="J64" s="124"/>
      <c r="K64" s="124"/>
      <c r="L64" s="124"/>
    </row>
    <row r="65" spans="1:12" ht="15.75" customHeight="1" thickTop="1" x14ac:dyDescent="0.35">
      <c r="A65" s="206"/>
      <c r="B65" s="206"/>
      <c r="C65" s="206"/>
      <c r="D65" s="203"/>
      <c r="E65" s="203"/>
      <c r="F65" s="203"/>
      <c r="G65" s="124"/>
      <c r="H65" s="124"/>
      <c r="I65" s="124"/>
      <c r="J65" s="124"/>
      <c r="K65" s="124"/>
      <c r="L65" s="124"/>
    </row>
    <row r="66" spans="1:12" ht="21" x14ac:dyDescent="0.35">
      <c r="A66" s="489" t="s">
        <v>94</v>
      </c>
      <c r="B66" s="489"/>
      <c r="C66" s="489"/>
      <c r="D66" s="203"/>
      <c r="E66" s="203"/>
      <c r="F66" s="203"/>
      <c r="G66" s="124"/>
      <c r="H66" s="124"/>
      <c r="I66" s="124"/>
      <c r="J66" s="124"/>
      <c r="K66" s="124"/>
      <c r="L66" s="124"/>
    </row>
    <row r="67" spans="1:12" s="209" customFormat="1" ht="21" x14ac:dyDescent="0.35">
      <c r="A67" s="484" t="s">
        <v>95</v>
      </c>
      <c r="B67" s="485"/>
      <c r="C67" s="485"/>
      <c r="D67" s="207"/>
      <c r="E67" s="208"/>
      <c r="F67" s="208"/>
      <c r="G67" s="152"/>
      <c r="H67" s="152"/>
      <c r="I67" s="152"/>
      <c r="J67" s="152"/>
      <c r="K67" s="152"/>
      <c r="L67" s="152"/>
    </row>
    <row r="68" spans="1:12" ht="84" x14ac:dyDescent="0.2">
      <c r="A68" s="492" t="s">
        <v>96</v>
      </c>
      <c r="B68" s="492"/>
      <c r="C68" s="155" t="s">
        <v>97</v>
      </c>
      <c r="D68" s="156" t="s">
        <v>108</v>
      </c>
      <c r="E68" s="155" t="s">
        <v>99</v>
      </c>
      <c r="F68" s="157" t="s">
        <v>7</v>
      </c>
      <c r="G68" s="157" t="s">
        <v>8</v>
      </c>
      <c r="H68" s="157" t="s">
        <v>100</v>
      </c>
      <c r="I68" s="157" t="s">
        <v>101</v>
      </c>
      <c r="J68" s="157" t="s">
        <v>102</v>
      </c>
      <c r="K68" s="157" t="s">
        <v>103</v>
      </c>
      <c r="L68" s="157" t="s">
        <v>104</v>
      </c>
    </row>
    <row r="69" spans="1:12" ht="21" x14ac:dyDescent="0.35">
      <c r="A69" s="210">
        <v>41</v>
      </c>
      <c r="B69" s="159"/>
      <c r="C69" s="160" t="s">
        <v>9</v>
      </c>
      <c r="D69" s="161">
        <f t="shared" ref="D69:D94" si="9">SUM(E69:L69)</f>
        <v>0</v>
      </c>
      <c r="E69" s="162">
        <f>SUM(E70:E72)</f>
        <v>0</v>
      </c>
      <c r="F69" s="162">
        <f t="shared" ref="F69:L69" si="10">SUM(F70:F72)</f>
        <v>0</v>
      </c>
      <c r="G69" s="162">
        <f t="shared" si="10"/>
        <v>0</v>
      </c>
      <c r="H69" s="162">
        <f t="shared" si="10"/>
        <v>0</v>
      </c>
      <c r="I69" s="162">
        <f t="shared" si="10"/>
        <v>0</v>
      </c>
      <c r="J69" s="162">
        <f t="shared" si="10"/>
        <v>0</v>
      </c>
      <c r="K69" s="162">
        <f t="shared" si="10"/>
        <v>0</v>
      </c>
      <c r="L69" s="211">
        <f t="shared" si="10"/>
        <v>0</v>
      </c>
    </row>
    <row r="70" spans="1:12" ht="21" x14ac:dyDescent="0.35">
      <c r="A70" s="181"/>
      <c r="B70" s="164">
        <v>411</v>
      </c>
      <c r="C70" s="165" t="s">
        <v>1</v>
      </c>
      <c r="D70" s="166">
        <f t="shared" si="9"/>
        <v>0</v>
      </c>
      <c r="E70" s="167"/>
      <c r="F70" s="167"/>
      <c r="G70" s="167"/>
      <c r="H70" s="167"/>
      <c r="I70" s="167"/>
      <c r="J70" s="167"/>
      <c r="K70" s="167"/>
      <c r="L70" s="212"/>
    </row>
    <row r="71" spans="1:12" ht="21" x14ac:dyDescent="0.35">
      <c r="A71" s="181"/>
      <c r="B71" s="164">
        <v>412</v>
      </c>
      <c r="C71" s="165" t="s">
        <v>10</v>
      </c>
      <c r="D71" s="166">
        <f t="shared" si="9"/>
        <v>0</v>
      </c>
      <c r="E71" s="168"/>
      <c r="F71" s="168"/>
      <c r="G71" s="168"/>
      <c r="H71" s="168"/>
      <c r="I71" s="168"/>
      <c r="J71" s="168"/>
      <c r="K71" s="168"/>
      <c r="L71" s="182"/>
    </row>
    <row r="72" spans="1:12" ht="21" x14ac:dyDescent="0.35">
      <c r="A72" s="181"/>
      <c r="B72" s="164">
        <v>413</v>
      </c>
      <c r="C72" s="165" t="s">
        <v>2</v>
      </c>
      <c r="D72" s="166">
        <f t="shared" si="9"/>
        <v>0</v>
      </c>
      <c r="E72" s="168"/>
      <c r="F72" s="168"/>
      <c r="G72" s="168"/>
      <c r="H72" s="168"/>
      <c r="I72" s="168"/>
      <c r="J72" s="168"/>
      <c r="K72" s="168"/>
      <c r="L72" s="182"/>
    </row>
    <row r="73" spans="1:12" ht="21" x14ac:dyDescent="0.35">
      <c r="A73" s="184">
        <v>42</v>
      </c>
      <c r="B73" s="170"/>
      <c r="C73" s="171" t="s">
        <v>3</v>
      </c>
      <c r="D73" s="172">
        <f t="shared" si="9"/>
        <v>0</v>
      </c>
      <c r="E73" s="173">
        <f>SUM(E74:E80)</f>
        <v>0</v>
      </c>
      <c r="F73" s="173">
        <f t="shared" ref="F73:L73" si="11">SUM(F74:F80)</f>
        <v>0</v>
      </c>
      <c r="G73" s="173">
        <f t="shared" si="11"/>
        <v>0</v>
      </c>
      <c r="H73" s="173">
        <f t="shared" si="11"/>
        <v>0</v>
      </c>
      <c r="I73" s="173">
        <f t="shared" si="11"/>
        <v>0</v>
      </c>
      <c r="J73" s="173">
        <f t="shared" si="11"/>
        <v>0</v>
      </c>
      <c r="K73" s="173">
        <f t="shared" si="11"/>
        <v>0</v>
      </c>
      <c r="L73" s="185">
        <f t="shared" si="11"/>
        <v>0</v>
      </c>
    </row>
    <row r="74" spans="1:12" ht="21" x14ac:dyDescent="0.35">
      <c r="A74" s="181"/>
      <c r="B74" s="164">
        <v>421</v>
      </c>
      <c r="C74" s="165" t="s">
        <v>11</v>
      </c>
      <c r="D74" s="166">
        <f t="shared" si="9"/>
        <v>0</v>
      </c>
      <c r="E74" s="174"/>
      <c r="F74" s="174"/>
      <c r="G74" s="174"/>
      <c r="H74" s="174"/>
      <c r="I74" s="174"/>
      <c r="J74" s="174"/>
      <c r="K74" s="174"/>
      <c r="L74" s="183"/>
    </row>
    <row r="75" spans="1:12" ht="42" x14ac:dyDescent="0.35">
      <c r="A75" s="181"/>
      <c r="B75" s="164">
        <v>422</v>
      </c>
      <c r="C75" s="165" t="s">
        <v>12</v>
      </c>
      <c r="D75" s="166">
        <f t="shared" si="9"/>
        <v>0</v>
      </c>
      <c r="E75" s="168"/>
      <c r="F75" s="168"/>
      <c r="G75" s="168"/>
      <c r="H75" s="168"/>
      <c r="I75" s="168"/>
      <c r="J75" s="168"/>
      <c r="K75" s="168"/>
      <c r="L75" s="182"/>
    </row>
    <row r="76" spans="1:12" ht="21" x14ac:dyDescent="0.35">
      <c r="A76" s="181"/>
      <c r="B76" s="164">
        <v>423</v>
      </c>
      <c r="C76" s="165" t="s">
        <v>13</v>
      </c>
      <c r="D76" s="166">
        <f t="shared" si="9"/>
        <v>0</v>
      </c>
      <c r="E76" s="174"/>
      <c r="F76" s="174"/>
      <c r="G76" s="174"/>
      <c r="H76" s="174"/>
      <c r="I76" s="174"/>
      <c r="J76" s="174"/>
      <c r="K76" s="174"/>
      <c r="L76" s="183"/>
    </row>
    <row r="77" spans="1:12" ht="21" x14ac:dyDescent="0.35">
      <c r="A77" s="181"/>
      <c r="B77" s="164">
        <v>424</v>
      </c>
      <c r="C77" s="165" t="s">
        <v>14</v>
      </c>
      <c r="D77" s="166">
        <f t="shared" si="9"/>
        <v>0</v>
      </c>
      <c r="E77" s="168"/>
      <c r="F77" s="168"/>
      <c r="G77" s="168"/>
      <c r="H77" s="168"/>
      <c r="I77" s="168"/>
      <c r="J77" s="168"/>
      <c r="K77" s="168"/>
      <c r="L77" s="182"/>
    </row>
    <row r="78" spans="1:12" ht="21" x14ac:dyDescent="0.35">
      <c r="A78" s="181"/>
      <c r="B78" s="164">
        <v>425</v>
      </c>
      <c r="C78" s="165" t="s">
        <v>5</v>
      </c>
      <c r="D78" s="166">
        <f t="shared" si="9"/>
        <v>0</v>
      </c>
      <c r="E78" s="168"/>
      <c r="F78" s="168"/>
      <c r="G78" s="168"/>
      <c r="H78" s="168"/>
      <c r="I78" s="168"/>
      <c r="J78" s="168"/>
      <c r="K78" s="168"/>
      <c r="L78" s="182"/>
    </row>
    <row r="79" spans="1:12" ht="21" x14ac:dyDescent="0.35">
      <c r="A79" s="181"/>
      <c r="B79" s="164">
        <v>426</v>
      </c>
      <c r="C79" s="165" t="s">
        <v>4</v>
      </c>
      <c r="D79" s="166">
        <f t="shared" si="9"/>
        <v>0</v>
      </c>
      <c r="E79" s="174"/>
      <c r="F79" s="174"/>
      <c r="G79" s="174"/>
      <c r="H79" s="174"/>
      <c r="I79" s="174"/>
      <c r="J79" s="174"/>
      <c r="K79" s="174"/>
      <c r="L79" s="183"/>
    </row>
    <row r="80" spans="1:12" ht="21" x14ac:dyDescent="0.35">
      <c r="A80" s="181"/>
      <c r="B80" s="164">
        <v>429</v>
      </c>
      <c r="C80" s="165" t="s">
        <v>15</v>
      </c>
      <c r="D80" s="166">
        <f t="shared" si="9"/>
        <v>0</v>
      </c>
      <c r="E80" s="174"/>
      <c r="F80" s="174"/>
      <c r="G80" s="174"/>
      <c r="H80" s="174"/>
      <c r="I80" s="174"/>
      <c r="J80" s="174"/>
      <c r="K80" s="174"/>
      <c r="L80" s="183"/>
    </row>
    <row r="81" spans="1:12" ht="21" x14ac:dyDescent="0.35">
      <c r="A81" s="184">
        <v>43</v>
      </c>
      <c r="B81" s="170"/>
      <c r="C81" s="171" t="s">
        <v>16</v>
      </c>
      <c r="D81" s="172">
        <f t="shared" si="9"/>
        <v>0</v>
      </c>
      <c r="E81" s="173">
        <f>SUM(E82)</f>
        <v>0</v>
      </c>
      <c r="F81" s="173">
        <f t="shared" ref="F81:L81" si="12">SUM(F82)</f>
        <v>0</v>
      </c>
      <c r="G81" s="173">
        <f t="shared" si="12"/>
        <v>0</v>
      </c>
      <c r="H81" s="173">
        <f t="shared" si="12"/>
        <v>0</v>
      </c>
      <c r="I81" s="173">
        <f t="shared" si="12"/>
        <v>0</v>
      </c>
      <c r="J81" s="173">
        <f t="shared" si="12"/>
        <v>0</v>
      </c>
      <c r="K81" s="173">
        <f t="shared" si="12"/>
        <v>0</v>
      </c>
      <c r="L81" s="185">
        <f t="shared" si="12"/>
        <v>0</v>
      </c>
    </row>
    <row r="82" spans="1:12" ht="21" x14ac:dyDescent="0.35">
      <c r="A82" s="181"/>
      <c r="B82" s="164">
        <v>431</v>
      </c>
      <c r="C82" s="165" t="s">
        <v>17</v>
      </c>
      <c r="D82" s="166">
        <f t="shared" si="9"/>
        <v>0</v>
      </c>
      <c r="E82" s="168"/>
      <c r="F82" s="168"/>
      <c r="G82" s="168"/>
      <c r="H82" s="168"/>
      <c r="I82" s="168"/>
      <c r="J82" s="168"/>
      <c r="K82" s="168"/>
      <c r="L82" s="182"/>
    </row>
    <row r="83" spans="1:12" ht="21" x14ac:dyDescent="0.35">
      <c r="A83" s="184">
        <v>44</v>
      </c>
      <c r="B83" s="170"/>
      <c r="C83" s="171" t="s">
        <v>18</v>
      </c>
      <c r="D83" s="172">
        <f t="shared" si="9"/>
        <v>0</v>
      </c>
      <c r="E83" s="173">
        <f>SUM(E84:E86)</f>
        <v>0</v>
      </c>
      <c r="F83" s="173">
        <f t="shared" ref="F83:L83" si="13">SUM(F84:F86)</f>
        <v>0</v>
      </c>
      <c r="G83" s="173">
        <f t="shared" si="13"/>
        <v>0</v>
      </c>
      <c r="H83" s="173">
        <f t="shared" si="13"/>
        <v>0</v>
      </c>
      <c r="I83" s="173">
        <f t="shared" si="13"/>
        <v>0</v>
      </c>
      <c r="J83" s="173">
        <f t="shared" si="13"/>
        <v>0</v>
      </c>
      <c r="K83" s="173">
        <f t="shared" si="13"/>
        <v>0</v>
      </c>
      <c r="L83" s="185">
        <f t="shared" si="13"/>
        <v>0</v>
      </c>
    </row>
    <row r="84" spans="1:12" ht="21" x14ac:dyDescent="0.35">
      <c r="A84" s="181"/>
      <c r="B84" s="164">
        <v>441</v>
      </c>
      <c r="C84" s="165" t="s">
        <v>19</v>
      </c>
      <c r="D84" s="166">
        <f t="shared" si="9"/>
        <v>0</v>
      </c>
      <c r="E84" s="174"/>
      <c r="F84" s="174"/>
      <c r="G84" s="174"/>
      <c r="H84" s="174"/>
      <c r="I84" s="174"/>
      <c r="J84" s="174"/>
      <c r="K84" s="174"/>
      <c r="L84" s="183"/>
    </row>
    <row r="85" spans="1:12" ht="21" x14ac:dyDescent="0.35">
      <c r="A85" s="181"/>
      <c r="B85" s="164">
        <v>442</v>
      </c>
      <c r="C85" s="165" t="s">
        <v>20</v>
      </c>
      <c r="D85" s="166">
        <f t="shared" si="9"/>
        <v>0</v>
      </c>
      <c r="E85" s="168"/>
      <c r="F85" s="168"/>
      <c r="G85" s="168"/>
      <c r="H85" s="168"/>
      <c r="I85" s="168"/>
      <c r="J85" s="168"/>
      <c r="K85" s="168"/>
      <c r="L85" s="182"/>
    </row>
    <row r="86" spans="1:12" ht="21" x14ac:dyDescent="0.35">
      <c r="A86" s="181"/>
      <c r="B86" s="164">
        <v>443</v>
      </c>
      <c r="C86" s="165" t="s">
        <v>21</v>
      </c>
      <c r="D86" s="166">
        <f t="shared" si="9"/>
        <v>0</v>
      </c>
      <c r="E86" s="186"/>
      <c r="F86" s="186"/>
      <c r="G86" s="168"/>
      <c r="H86" s="186"/>
      <c r="I86" s="186"/>
      <c r="J86" s="186"/>
      <c r="K86" s="186"/>
      <c r="L86" s="187"/>
    </row>
    <row r="87" spans="1:12" ht="21" x14ac:dyDescent="0.35">
      <c r="A87" s="184">
        <v>45</v>
      </c>
      <c r="B87" s="170"/>
      <c r="C87" s="171" t="s">
        <v>0</v>
      </c>
      <c r="D87" s="172">
        <f t="shared" si="9"/>
        <v>0</v>
      </c>
      <c r="E87" s="188">
        <f>SUM(E88:E89)</f>
        <v>0</v>
      </c>
      <c r="F87" s="188">
        <f t="shared" ref="F87:L87" si="14">SUM(F88:F89)</f>
        <v>0</v>
      </c>
      <c r="G87" s="188">
        <f t="shared" si="14"/>
        <v>0</v>
      </c>
      <c r="H87" s="188">
        <f t="shared" si="14"/>
        <v>0</v>
      </c>
      <c r="I87" s="188">
        <f t="shared" si="14"/>
        <v>0</v>
      </c>
      <c r="J87" s="188">
        <f t="shared" si="14"/>
        <v>0</v>
      </c>
      <c r="K87" s="188">
        <f t="shared" si="14"/>
        <v>0</v>
      </c>
      <c r="L87" s="189">
        <f t="shared" si="14"/>
        <v>0</v>
      </c>
    </row>
    <row r="88" spans="1:12" ht="21" x14ac:dyDescent="0.35">
      <c r="A88" s="181"/>
      <c r="B88" s="164">
        <v>451</v>
      </c>
      <c r="C88" s="165" t="s">
        <v>22</v>
      </c>
      <c r="D88" s="166">
        <f t="shared" si="9"/>
        <v>0</v>
      </c>
      <c r="E88" s="168"/>
      <c r="F88" s="168"/>
      <c r="G88" s="168"/>
      <c r="H88" s="186"/>
      <c r="I88" s="168"/>
      <c r="J88" s="186"/>
      <c r="K88" s="186"/>
      <c r="L88" s="187"/>
    </row>
    <row r="89" spans="1:12" ht="21" x14ac:dyDescent="0.35">
      <c r="A89" s="181"/>
      <c r="B89" s="164">
        <v>452</v>
      </c>
      <c r="C89" s="165" t="s">
        <v>23</v>
      </c>
      <c r="D89" s="166">
        <f t="shared" si="9"/>
        <v>0</v>
      </c>
      <c r="E89" s="190"/>
      <c r="F89" s="190"/>
      <c r="G89" s="190"/>
      <c r="H89" s="190"/>
      <c r="I89" s="190"/>
      <c r="J89" s="190"/>
      <c r="K89" s="190"/>
      <c r="L89" s="191"/>
    </row>
    <row r="90" spans="1:12" ht="21" x14ac:dyDescent="0.35">
      <c r="A90" s="184">
        <v>46</v>
      </c>
      <c r="B90" s="170"/>
      <c r="C90" s="171" t="s">
        <v>24</v>
      </c>
      <c r="D90" s="172">
        <f t="shared" si="9"/>
        <v>0</v>
      </c>
      <c r="E90" s="188">
        <f>SUM(E91:E92)</f>
        <v>0</v>
      </c>
      <c r="F90" s="188">
        <f t="shared" ref="F90:L90" si="15">SUM(F91:F92)</f>
        <v>0</v>
      </c>
      <c r="G90" s="188">
        <f t="shared" si="15"/>
        <v>0</v>
      </c>
      <c r="H90" s="188">
        <f t="shared" si="15"/>
        <v>0</v>
      </c>
      <c r="I90" s="188">
        <f t="shared" si="15"/>
        <v>0</v>
      </c>
      <c r="J90" s="188">
        <f t="shared" si="15"/>
        <v>0</v>
      </c>
      <c r="K90" s="188">
        <f t="shared" si="15"/>
        <v>0</v>
      </c>
      <c r="L90" s="189">
        <f t="shared" si="15"/>
        <v>0</v>
      </c>
    </row>
    <row r="91" spans="1:12" ht="21" x14ac:dyDescent="0.35">
      <c r="A91" s="181"/>
      <c r="B91" s="164">
        <v>461</v>
      </c>
      <c r="C91" s="165" t="s">
        <v>106</v>
      </c>
      <c r="D91" s="166">
        <f t="shared" si="9"/>
        <v>0</v>
      </c>
      <c r="E91" s="186"/>
      <c r="F91" s="186"/>
      <c r="G91" s="168"/>
      <c r="H91" s="168"/>
      <c r="I91" s="186"/>
      <c r="J91" s="168"/>
      <c r="K91" s="168"/>
      <c r="L91" s="182"/>
    </row>
    <row r="92" spans="1:12" ht="21" x14ac:dyDescent="0.35">
      <c r="A92" s="181"/>
      <c r="B92" s="164">
        <v>462</v>
      </c>
      <c r="C92" s="165" t="s">
        <v>25</v>
      </c>
      <c r="D92" s="166">
        <f t="shared" si="9"/>
        <v>0</v>
      </c>
      <c r="E92" s="186"/>
      <c r="F92" s="186"/>
      <c r="G92" s="168"/>
      <c r="H92" s="186"/>
      <c r="I92" s="186"/>
      <c r="J92" s="186"/>
      <c r="K92" s="186"/>
      <c r="L92" s="187"/>
    </row>
    <row r="93" spans="1:12" ht="42" x14ac:dyDescent="0.35">
      <c r="A93" s="184">
        <v>47</v>
      </c>
      <c r="B93" s="170"/>
      <c r="C93" s="171" t="s">
        <v>26</v>
      </c>
      <c r="D93" s="172">
        <f t="shared" si="9"/>
        <v>0</v>
      </c>
      <c r="E93" s="173">
        <f>SUM(E94)</f>
        <v>0</v>
      </c>
      <c r="F93" s="173">
        <f t="shared" ref="F93:L93" si="16">SUM(F94)</f>
        <v>0</v>
      </c>
      <c r="G93" s="173">
        <f t="shared" si="16"/>
        <v>0</v>
      </c>
      <c r="H93" s="173">
        <f t="shared" si="16"/>
        <v>0</v>
      </c>
      <c r="I93" s="173">
        <f t="shared" si="16"/>
        <v>0</v>
      </c>
      <c r="J93" s="173">
        <f t="shared" si="16"/>
        <v>0</v>
      </c>
      <c r="K93" s="173">
        <f t="shared" si="16"/>
        <v>0</v>
      </c>
      <c r="L93" s="185">
        <f t="shared" si="16"/>
        <v>0</v>
      </c>
    </row>
    <row r="94" spans="1:12" ht="42.75" thickBot="1" x14ac:dyDescent="0.4">
      <c r="A94" s="192"/>
      <c r="B94" s="193">
        <v>471</v>
      </c>
      <c r="C94" s="194" t="s">
        <v>26</v>
      </c>
      <c r="D94" s="195">
        <f t="shared" si="9"/>
        <v>0</v>
      </c>
      <c r="E94" s="196"/>
      <c r="F94" s="196"/>
      <c r="G94" s="196"/>
      <c r="H94" s="197"/>
      <c r="I94" s="196"/>
      <c r="J94" s="197"/>
      <c r="K94" s="197"/>
      <c r="L94" s="198"/>
    </row>
    <row r="95" spans="1:12" ht="21.75" thickTop="1" x14ac:dyDescent="0.35">
      <c r="A95" s="495" t="s">
        <v>107</v>
      </c>
      <c r="B95" s="496"/>
      <c r="C95" s="496"/>
      <c r="D95" s="199">
        <f>SUM(D69,D73,D81,D83,D87,D90,D93)</f>
        <v>0</v>
      </c>
      <c r="E95" s="200">
        <f>SUM(E69,E73,E81,E83,E87,E90,E93)</f>
        <v>0</v>
      </c>
      <c r="F95" s="200">
        <f t="shared" ref="F95:L95" si="17">SUM(F69,F73,F81,F83,F87,F90,F93)</f>
        <v>0</v>
      </c>
      <c r="G95" s="200">
        <f t="shared" si="17"/>
        <v>0</v>
      </c>
      <c r="H95" s="200">
        <f t="shared" si="17"/>
        <v>0</v>
      </c>
      <c r="I95" s="200">
        <f t="shared" si="17"/>
        <v>0</v>
      </c>
      <c r="J95" s="200">
        <f t="shared" si="17"/>
        <v>0</v>
      </c>
      <c r="K95" s="200">
        <f t="shared" si="17"/>
        <v>0</v>
      </c>
      <c r="L95" s="201">
        <f t="shared" si="17"/>
        <v>0</v>
      </c>
    </row>
    <row r="96" spans="1:12" ht="21.75" thickBot="1" x14ac:dyDescent="0.4">
      <c r="A96" s="497" t="s">
        <v>50</v>
      </c>
      <c r="B96" s="498"/>
      <c r="C96" s="499"/>
      <c r="D96" s="202">
        <f>SUM(E95:L95)</f>
        <v>0</v>
      </c>
      <c r="E96" s="203"/>
      <c r="F96" s="203"/>
      <c r="G96" s="124"/>
      <c r="H96" s="124"/>
      <c r="I96" s="124"/>
      <c r="J96" s="124"/>
      <c r="K96" s="124"/>
      <c r="L96" s="124"/>
    </row>
    <row r="97" spans="1:6" ht="22.5" thickTop="1" thickBot="1" x14ac:dyDescent="0.4">
      <c r="A97" s="500" t="s">
        <v>55</v>
      </c>
      <c r="B97" s="501"/>
      <c r="C97" s="502"/>
      <c r="D97" s="204"/>
      <c r="E97" s="203"/>
      <c r="F97" s="203"/>
    </row>
    <row r="98" spans="1:6" ht="22.5" thickTop="1" thickBot="1" x14ac:dyDescent="0.4">
      <c r="A98" s="503" t="s">
        <v>51</v>
      </c>
      <c r="B98" s="504"/>
      <c r="C98" s="505"/>
      <c r="D98" s="205">
        <f>SUM(D96:D97)</f>
        <v>0</v>
      </c>
      <c r="E98" s="203"/>
      <c r="F98" s="203"/>
    </row>
    <row r="99" spans="1:6" ht="13.5" customHeight="1" thickTop="1" x14ac:dyDescent="0.35">
      <c r="A99" s="124"/>
      <c r="B99" s="124"/>
      <c r="C99" s="124"/>
      <c r="D99" s="124"/>
      <c r="E99" s="124"/>
      <c r="F99" s="124"/>
    </row>
    <row r="100" spans="1:6" ht="21" x14ac:dyDescent="0.35">
      <c r="A100" s="512" t="s">
        <v>58</v>
      </c>
      <c r="B100" s="513"/>
      <c r="C100" s="513"/>
      <c r="D100" s="213"/>
      <c r="E100" s="213"/>
      <c r="F100" s="214"/>
    </row>
    <row r="101" spans="1:6" ht="21" x14ac:dyDescent="0.35">
      <c r="A101" s="506" t="s">
        <v>56</v>
      </c>
      <c r="B101" s="507"/>
      <c r="C101" s="507"/>
      <c r="D101" s="142"/>
      <c r="E101" s="142"/>
      <c r="F101" s="215"/>
    </row>
    <row r="102" spans="1:6" ht="21" x14ac:dyDescent="0.35">
      <c r="A102" s="506" t="s">
        <v>52</v>
      </c>
      <c r="B102" s="507"/>
      <c r="C102" s="507"/>
      <c r="D102" s="142"/>
      <c r="E102" s="142"/>
      <c r="F102" s="215"/>
    </row>
    <row r="103" spans="1:6" ht="21" x14ac:dyDescent="0.35">
      <c r="A103" s="508" t="s">
        <v>53</v>
      </c>
      <c r="B103" s="509"/>
      <c r="C103" s="509"/>
      <c r="D103" s="216"/>
      <c r="E103" s="216"/>
      <c r="F103" s="217"/>
    </row>
    <row r="104" spans="1:6" ht="21" x14ac:dyDescent="0.35">
      <c r="A104" s="510" t="s">
        <v>57</v>
      </c>
      <c r="B104" s="511"/>
      <c r="C104" s="511"/>
      <c r="D104" s="218"/>
      <c r="E104" s="218"/>
      <c r="F104" s="219"/>
    </row>
    <row r="105" spans="1:6" ht="21" x14ac:dyDescent="0.35">
      <c r="A105" s="124"/>
      <c r="B105" s="124"/>
      <c r="C105" s="124"/>
      <c r="D105" s="124"/>
      <c r="E105" s="124"/>
      <c r="F105" s="124"/>
    </row>
    <row r="106" spans="1:6" ht="21" x14ac:dyDescent="0.35">
      <c r="A106" s="124"/>
      <c r="B106" s="124"/>
      <c r="C106" s="124"/>
      <c r="D106" s="124"/>
      <c r="E106" s="124"/>
      <c r="F106" s="124"/>
    </row>
    <row r="107" spans="1:6" ht="21" x14ac:dyDescent="0.35">
      <c r="A107" s="124"/>
      <c r="B107" s="124"/>
      <c r="C107" s="124"/>
      <c r="D107" s="124"/>
      <c r="E107" s="124"/>
      <c r="F107" s="124"/>
    </row>
    <row r="108" spans="1:6" ht="21" x14ac:dyDescent="0.35">
      <c r="A108" s="124"/>
      <c r="B108" s="124"/>
      <c r="C108" s="124"/>
      <c r="D108" s="124"/>
      <c r="E108" s="124"/>
      <c r="F108" s="124"/>
    </row>
    <row r="109" spans="1:6" ht="21" x14ac:dyDescent="0.35">
      <c r="A109" s="124"/>
      <c r="B109" s="124"/>
      <c r="C109" s="124"/>
      <c r="D109" s="124"/>
      <c r="E109" s="124"/>
      <c r="F109" s="124"/>
    </row>
    <row r="110" spans="1:6" ht="21" x14ac:dyDescent="0.35">
      <c r="A110" s="124"/>
      <c r="B110" s="124"/>
      <c r="C110" s="124"/>
      <c r="D110" s="124"/>
      <c r="E110" s="124"/>
      <c r="F110" s="124"/>
    </row>
    <row r="111" spans="1:6" ht="21" x14ac:dyDescent="0.35">
      <c r="A111" s="124"/>
      <c r="B111" s="124"/>
      <c r="C111" s="124"/>
      <c r="D111" s="124"/>
      <c r="E111" s="124"/>
      <c r="F111" s="124"/>
    </row>
    <row r="112" spans="1:6" ht="21" x14ac:dyDescent="0.35">
      <c r="A112" s="124"/>
      <c r="B112" s="124"/>
      <c r="C112" s="124"/>
      <c r="D112" s="124"/>
      <c r="E112" s="124"/>
      <c r="F112" s="124"/>
    </row>
    <row r="113" spans="1:12" ht="21" x14ac:dyDescent="0.3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1:12" ht="21" x14ac:dyDescent="0.3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1:12" ht="21" x14ac:dyDescent="0.3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1:12" ht="21" x14ac:dyDescent="0.3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1:12" ht="21" x14ac:dyDescent="0.3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1:12" ht="21" x14ac:dyDescent="0.3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1:12" ht="21" x14ac:dyDescent="0.3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 ht="21" x14ac:dyDescent="0.3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 ht="21" x14ac:dyDescent="0.3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1:12" ht="21" x14ac:dyDescent="0.3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1:12" ht="21" x14ac:dyDescent="0.3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1:12" ht="21" x14ac:dyDescent="0.3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1:12" ht="21" x14ac:dyDescent="0.3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1:12" ht="21" x14ac:dyDescent="0.3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1:12" ht="21" x14ac:dyDescent="0.3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1:12" ht="21" x14ac:dyDescent="0.3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1:12" ht="21" x14ac:dyDescent="0.3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1:12" ht="21" x14ac:dyDescent="0.3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1:12" ht="21" x14ac:dyDescent="0.3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1:12" ht="21" x14ac:dyDescent="0.3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1:12" ht="21" x14ac:dyDescent="0.3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1:12" ht="21" x14ac:dyDescent="0.3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1:12" ht="21" x14ac:dyDescent="0.3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1:12" ht="21" x14ac:dyDescent="0.3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1:12" ht="21" x14ac:dyDescent="0.3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</sheetData>
  <mergeCells count="28">
    <mergeCell ref="A101:C101"/>
    <mergeCell ref="A102:C102"/>
    <mergeCell ref="A103:C103"/>
    <mergeCell ref="A104:C104"/>
    <mergeCell ref="A68:B68"/>
    <mergeCell ref="A95:C95"/>
    <mergeCell ref="A96:C96"/>
    <mergeCell ref="A97:C97"/>
    <mergeCell ref="A98:C98"/>
    <mergeCell ref="A100:C100"/>
    <mergeCell ref="A67:C67"/>
    <mergeCell ref="A28:C28"/>
    <mergeCell ref="A29:C29"/>
    <mergeCell ref="A31:C31"/>
    <mergeCell ref="A32:C32"/>
    <mergeCell ref="A33:B33"/>
    <mergeCell ref="A42:L42"/>
    <mergeCell ref="A61:C61"/>
    <mergeCell ref="A62:C62"/>
    <mergeCell ref="A63:C63"/>
    <mergeCell ref="A64:C64"/>
    <mergeCell ref="A66:C66"/>
    <mergeCell ref="A27:C27"/>
    <mergeCell ref="B1:F1"/>
    <mergeCell ref="A3:B4"/>
    <mergeCell ref="C3:C4"/>
    <mergeCell ref="D3:F3"/>
    <mergeCell ref="A5:F5"/>
  </mergeCells>
  <pageMargins left="0.31496062992125984" right="0.31496062992125984" top="0.39370078740157483" bottom="0.19685039370078741" header="0.31496062992125984" footer="0.31496062992125984"/>
  <pageSetup paperSize="9" scale="4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="85" zoomScaleNormal="85" workbookViewId="0">
      <selection activeCell="O29" sqref="O29"/>
    </sheetView>
  </sheetViews>
  <sheetFormatPr defaultRowHeight="18.75" x14ac:dyDescent="0.3"/>
  <cols>
    <col min="1" max="1" width="63.140625" style="1" customWidth="1"/>
    <col min="2" max="4" width="21.85546875" style="1" customWidth="1"/>
    <col min="5" max="5" width="12.7109375" style="1" customWidth="1"/>
    <col min="6" max="7" width="9.140625" style="1"/>
    <col min="8" max="8" width="11.85546875" style="1" bestFit="1" customWidth="1"/>
    <col min="9" max="9" width="9.7109375" style="1" bestFit="1" customWidth="1"/>
    <col min="10" max="16384" width="9.140625" style="1"/>
  </cols>
  <sheetData>
    <row r="1" spans="1:5" ht="21" x14ac:dyDescent="0.35">
      <c r="A1" s="514" t="s">
        <v>90</v>
      </c>
      <c r="B1" s="514"/>
      <c r="C1" s="514"/>
      <c r="D1" s="514"/>
    </row>
    <row r="2" spans="1:5" ht="9.75" customHeight="1" thickBot="1" x14ac:dyDescent="0.4">
      <c r="A2" s="5"/>
      <c r="B2" s="5"/>
      <c r="C2" s="5"/>
      <c r="D2" s="5"/>
    </row>
    <row r="3" spans="1:5" ht="23.25" customHeight="1" thickTop="1" x14ac:dyDescent="0.3">
      <c r="A3" s="515" t="s">
        <v>67</v>
      </c>
      <c r="B3" s="517" t="s">
        <v>66</v>
      </c>
      <c r="C3" s="517"/>
      <c r="D3" s="518"/>
    </row>
    <row r="4" spans="1:5" ht="42.75" thickBot="1" x14ac:dyDescent="0.35">
      <c r="A4" s="516"/>
      <c r="B4" s="6" t="s">
        <v>45</v>
      </c>
      <c r="C4" s="6" t="s">
        <v>46</v>
      </c>
      <c r="D4" s="7" t="s">
        <v>47</v>
      </c>
    </row>
    <row r="5" spans="1:5" ht="28.5" customHeight="1" thickTop="1" thickBot="1" x14ac:dyDescent="0.35">
      <c r="A5" s="519"/>
      <c r="B5" s="520"/>
      <c r="C5" s="520"/>
      <c r="D5" s="521"/>
      <c r="E5" s="91"/>
    </row>
    <row r="6" spans="1:5" ht="28.5" customHeight="1" thickTop="1" thickBot="1" x14ac:dyDescent="0.35">
      <c r="A6" s="114" t="s">
        <v>86</v>
      </c>
      <c r="B6" s="18"/>
      <c r="C6" s="115"/>
      <c r="D6" s="18">
        <f>SUM(B6:C6)</f>
        <v>0</v>
      </c>
    </row>
    <row r="7" spans="1:5" ht="28.5" customHeight="1" thickTop="1" thickBot="1" x14ac:dyDescent="0.35">
      <c r="A7" s="100" t="s">
        <v>73</v>
      </c>
      <c r="B7" s="101">
        <f>SUM(B8:B14)</f>
        <v>0</v>
      </c>
      <c r="C7" s="101">
        <f>SUM(C8:C14)</f>
        <v>0</v>
      </c>
      <c r="D7" s="102">
        <f>SUM(D8:D14)</f>
        <v>0</v>
      </c>
    </row>
    <row r="8" spans="1:5" s="4" customFormat="1" ht="21.75" thickTop="1" x14ac:dyDescent="0.3">
      <c r="A8" s="98" t="s">
        <v>68</v>
      </c>
      <c r="B8" s="99"/>
      <c r="C8" s="99"/>
      <c r="D8" s="99">
        <f>SUM(B8:C8)</f>
        <v>0</v>
      </c>
    </row>
    <row r="9" spans="1:5" s="4" customFormat="1" ht="21" x14ac:dyDescent="0.3">
      <c r="A9" s="92" t="s">
        <v>69</v>
      </c>
      <c r="B9" s="89"/>
      <c r="C9" s="90"/>
      <c r="D9" s="90">
        <f t="shared" ref="D9:D16" si="0">SUM(B9:C9)</f>
        <v>0</v>
      </c>
    </row>
    <row r="10" spans="1:5" s="4" customFormat="1" ht="21" x14ac:dyDescent="0.3">
      <c r="A10" s="92" t="s">
        <v>70</v>
      </c>
      <c r="B10" s="89"/>
      <c r="C10" s="90"/>
      <c r="D10" s="90">
        <f t="shared" si="0"/>
        <v>0</v>
      </c>
    </row>
    <row r="11" spans="1:5" s="4" customFormat="1" ht="21" x14ac:dyDescent="0.3">
      <c r="A11" s="92" t="s">
        <v>71</v>
      </c>
      <c r="B11" s="89"/>
      <c r="C11" s="90"/>
      <c r="D11" s="89">
        <f t="shared" si="0"/>
        <v>0</v>
      </c>
    </row>
    <row r="12" spans="1:5" ht="21" hidden="1" x14ac:dyDescent="0.3">
      <c r="A12" s="92" t="s">
        <v>35</v>
      </c>
      <c r="B12" s="89"/>
      <c r="C12" s="90"/>
      <c r="D12" s="89">
        <f t="shared" si="0"/>
        <v>0</v>
      </c>
    </row>
    <row r="13" spans="1:5" ht="21" hidden="1" x14ac:dyDescent="0.3">
      <c r="A13" s="92" t="s">
        <v>36</v>
      </c>
      <c r="B13" s="89"/>
      <c r="C13" s="90"/>
      <c r="D13" s="89">
        <f t="shared" si="0"/>
        <v>0</v>
      </c>
    </row>
    <row r="14" spans="1:5" s="4" customFormat="1" ht="21.75" thickBot="1" x14ac:dyDescent="0.35">
      <c r="A14" s="92" t="s">
        <v>72</v>
      </c>
      <c r="B14" s="89"/>
      <c r="C14" s="90"/>
      <c r="D14" s="89">
        <f t="shared" si="0"/>
        <v>0</v>
      </c>
    </row>
    <row r="15" spans="1:5" ht="21.75" hidden="1" thickBot="1" x14ac:dyDescent="0.35">
      <c r="A15" s="93" t="s">
        <v>38</v>
      </c>
      <c r="B15" s="9"/>
      <c r="C15" s="10"/>
      <c r="D15" s="11">
        <f t="shared" si="0"/>
        <v>0</v>
      </c>
    </row>
    <row r="16" spans="1:5" ht="21.75" hidden="1" thickBot="1" x14ac:dyDescent="0.35">
      <c r="A16" s="94" t="s">
        <v>40</v>
      </c>
      <c r="B16" s="95"/>
      <c r="C16" s="96"/>
      <c r="D16" s="97">
        <f t="shared" si="0"/>
        <v>0</v>
      </c>
    </row>
    <row r="17" spans="1:4" ht="27" customHeight="1" thickTop="1" thickBot="1" x14ac:dyDescent="0.35">
      <c r="A17" s="103" t="s">
        <v>74</v>
      </c>
      <c r="B17" s="102">
        <f>SUM(B18:B22)</f>
        <v>0</v>
      </c>
      <c r="C17" s="102">
        <f>SUM(C18:C22)</f>
        <v>0</v>
      </c>
      <c r="D17" s="102">
        <f>SUM(D18:D22)</f>
        <v>0</v>
      </c>
    </row>
    <row r="18" spans="1:4" s="4" customFormat="1" ht="25.5" customHeight="1" thickTop="1" x14ac:dyDescent="0.3">
      <c r="A18" s="92" t="s">
        <v>75</v>
      </c>
      <c r="B18" s="104"/>
      <c r="C18" s="106"/>
      <c r="D18" s="108">
        <f>SUM(B18:C18)</f>
        <v>0</v>
      </c>
    </row>
    <row r="19" spans="1:4" s="4" customFormat="1" ht="21" x14ac:dyDescent="0.3">
      <c r="A19" s="92" t="s">
        <v>76</v>
      </c>
      <c r="B19" s="90"/>
      <c r="C19" s="107"/>
      <c r="D19" s="88">
        <f>SUM(B19:C19)</f>
        <v>0</v>
      </c>
    </row>
    <row r="20" spans="1:4" s="4" customFormat="1" ht="21" x14ac:dyDescent="0.3">
      <c r="A20" s="92" t="s">
        <v>77</v>
      </c>
      <c r="B20" s="90"/>
      <c r="C20" s="107"/>
      <c r="D20" s="88">
        <f>SUM(B20:C20)</f>
        <v>0</v>
      </c>
    </row>
    <row r="21" spans="1:4" s="4" customFormat="1" ht="21" x14ac:dyDescent="0.3">
      <c r="A21" s="92" t="s">
        <v>78</v>
      </c>
      <c r="B21" s="90"/>
      <c r="C21" s="107"/>
      <c r="D21" s="109">
        <f>SUM(B21:C21)</f>
        <v>0</v>
      </c>
    </row>
    <row r="22" spans="1:4" ht="21.75" thickBot="1" x14ac:dyDescent="0.35">
      <c r="A22" s="111" t="s">
        <v>79</v>
      </c>
      <c r="B22" s="105"/>
      <c r="C22" s="112"/>
      <c r="D22" s="110">
        <f>SUM(B22:C22)</f>
        <v>0</v>
      </c>
    </row>
    <row r="23" spans="1:4" ht="22.5" thickTop="1" thickBot="1" x14ac:dyDescent="0.35">
      <c r="A23" s="118" t="s">
        <v>87</v>
      </c>
      <c r="B23" s="113">
        <f>SUM(B7-B17)</f>
        <v>0</v>
      </c>
      <c r="C23" s="113">
        <f>SUM(C7-C17)</f>
        <v>0</v>
      </c>
      <c r="D23" s="18">
        <f>SUM(D7-D17)</f>
        <v>0</v>
      </c>
    </row>
    <row r="24" spans="1:4" ht="26.25" customHeight="1" thickTop="1" thickBot="1" x14ac:dyDescent="0.35">
      <c r="A24" s="100" t="s">
        <v>80</v>
      </c>
      <c r="B24" s="102">
        <f>SUM(B25)</f>
        <v>0</v>
      </c>
      <c r="C24" s="102">
        <f>SUM(C25)</f>
        <v>0</v>
      </c>
      <c r="D24" s="102">
        <f>SUM(D25)</f>
        <v>0</v>
      </c>
    </row>
    <row r="25" spans="1:4" ht="26.25" customHeight="1" thickTop="1" thickBot="1" x14ac:dyDescent="0.35">
      <c r="A25" s="116" t="s">
        <v>81</v>
      </c>
      <c r="B25" s="117"/>
      <c r="C25" s="117"/>
      <c r="D25" s="117">
        <f>SUM(B25:C25)</f>
        <v>0</v>
      </c>
    </row>
    <row r="26" spans="1:4" ht="26.25" customHeight="1" thickTop="1" thickBot="1" x14ac:dyDescent="0.35">
      <c r="A26" s="100" t="s">
        <v>82</v>
      </c>
      <c r="B26" s="102">
        <f>SUM(B27)</f>
        <v>0</v>
      </c>
      <c r="C26" s="102">
        <f>SUM(C27)</f>
        <v>0</v>
      </c>
      <c r="D26" s="102">
        <f>SUM(B26:C26)</f>
        <v>0</v>
      </c>
    </row>
    <row r="27" spans="1:4" ht="22.5" thickTop="1" thickBot="1" x14ac:dyDescent="0.35">
      <c r="A27" s="119" t="s">
        <v>83</v>
      </c>
      <c r="B27" s="15"/>
      <c r="C27" s="16"/>
      <c r="D27" s="17">
        <f>SUM(B27:C27)</f>
        <v>0</v>
      </c>
    </row>
    <row r="28" spans="1:4" s="4" customFormat="1" ht="22.5" thickTop="1" thickBot="1" x14ac:dyDescent="0.35">
      <c r="A28" s="120" t="s">
        <v>88</v>
      </c>
      <c r="B28" s="113">
        <f>SUM(B24-B26)</f>
        <v>0</v>
      </c>
      <c r="C28" s="113">
        <f>SUM(C24-C26)</f>
        <v>0</v>
      </c>
      <c r="D28" s="18">
        <f>SUM(D24-D26)</f>
        <v>0</v>
      </c>
    </row>
    <row r="29" spans="1:4" ht="22.5" thickTop="1" thickBot="1" x14ac:dyDescent="0.35">
      <c r="A29" s="100" t="s">
        <v>84</v>
      </c>
      <c r="B29" s="102">
        <f>SUM(B30)</f>
        <v>0</v>
      </c>
      <c r="C29" s="102">
        <f>SUM(C30)</f>
        <v>0</v>
      </c>
      <c r="D29" s="102">
        <f>SUM(B29:C29)</f>
        <v>0</v>
      </c>
    </row>
    <row r="30" spans="1:4" ht="22.5" thickTop="1" thickBot="1" x14ac:dyDescent="0.35">
      <c r="A30" s="92" t="s">
        <v>85</v>
      </c>
      <c r="B30" s="14"/>
      <c r="C30" s="10"/>
      <c r="D30" s="11">
        <f>SUM(B30:C30)</f>
        <v>0</v>
      </c>
    </row>
    <row r="31" spans="1:4" s="4" customFormat="1" ht="22.5" thickTop="1" thickBot="1" x14ac:dyDescent="0.35">
      <c r="A31" s="120" t="s">
        <v>89</v>
      </c>
      <c r="B31" s="113">
        <f>SUM(B29)</f>
        <v>0</v>
      </c>
      <c r="C31" s="113">
        <v>0</v>
      </c>
      <c r="D31" s="18">
        <f>SUM(B31:C31)</f>
        <v>0</v>
      </c>
    </row>
    <row r="32" spans="1:4" ht="64.5" thickTop="1" thickBot="1" x14ac:dyDescent="0.35">
      <c r="A32" s="121" t="s">
        <v>91</v>
      </c>
      <c r="B32" s="122">
        <f>SUM(B6,B23,B28,B31)</f>
        <v>0</v>
      </c>
      <c r="C32" s="122">
        <f>SUM(C6,C23,C28,C31)</f>
        <v>0</v>
      </c>
      <c r="D32" s="123">
        <f>SUM(D6,D23,D28,D31)</f>
        <v>0</v>
      </c>
    </row>
    <row r="33" spans="1:4" ht="19.5" thickTop="1" x14ac:dyDescent="0.3">
      <c r="A33" s="2"/>
      <c r="B33" s="3"/>
      <c r="C33" s="3"/>
      <c r="D33" s="3"/>
    </row>
    <row r="34" spans="1:4" x14ac:dyDescent="0.3">
      <c r="A34" s="2"/>
      <c r="B34" s="3"/>
      <c r="C34" s="3"/>
      <c r="D34" s="3"/>
    </row>
    <row r="35" spans="1:4" x14ac:dyDescent="0.3">
      <c r="B35" s="3"/>
      <c r="C35" s="3"/>
      <c r="D35" s="3"/>
    </row>
    <row r="36" spans="1:4" x14ac:dyDescent="0.3">
      <c r="B36" s="3"/>
      <c r="C36" s="3"/>
      <c r="D36" s="3"/>
    </row>
  </sheetData>
  <mergeCells count="4">
    <mergeCell ref="A1:D1"/>
    <mergeCell ref="A3:A4"/>
    <mergeCell ref="B3:D3"/>
    <mergeCell ref="A5:D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Plan prihoda i rashoda</vt:lpstr>
      <vt:lpstr>Plan aktivnosti-projekt</vt:lpstr>
      <vt:lpstr>Plan analitika </vt:lpstr>
      <vt:lpstr>Plan novčanih tijekova</vt:lpstr>
      <vt:lpstr>'Plan aktivnosti-projekt'!Podrucje_ispisa</vt:lpstr>
      <vt:lpstr>'Plan analitika '!Podrucje_ispisa</vt:lpstr>
      <vt:lpstr>'Plan novčanih tijekova'!Podrucje_ispisa</vt:lpstr>
      <vt:lpstr>'Plan prihoda i rashoda'!Podrucje_ispisa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KORISNIK</cp:lastModifiedBy>
  <cp:lastPrinted>2017-12-06T15:34:34Z</cp:lastPrinted>
  <dcterms:created xsi:type="dcterms:W3CDTF">1996-10-14T23:33:28Z</dcterms:created>
  <dcterms:modified xsi:type="dcterms:W3CDTF">2017-12-20T17:58:54Z</dcterms:modified>
</cp:coreProperties>
</file>